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Šios_darbaknygės" defaultThemeVersion="166925"/>
  <mc:AlternateContent xmlns:mc="http://schemas.openxmlformats.org/markup-compatibility/2006">
    <mc:Choice Requires="x15">
      <x15ac:absPath xmlns:x15ac="http://schemas.microsoft.com/office/spreadsheetml/2010/11/ac" url="C:\Users\Vida\Desktop\Valdybos posedžiai\2024 m. Protokolai\Nr.27\"/>
    </mc:Choice>
  </mc:AlternateContent>
  <xr:revisionPtr revIDLastSave="0" documentId="13_ncr:1_{C884EFB4-088D-411A-8CDB-A38A69B65352}" xr6:coauthVersionLast="47" xr6:coauthVersionMax="47" xr10:uidLastSave="{00000000-0000-0000-0000-000000000000}"/>
  <bookViews>
    <workbookView xWindow="-108" yWindow="-108" windowWidth="30936" windowHeight="16776"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<sst xmlns="http://schemas.openxmlformats.org/spreadsheetml/2006/main" count="1762" uniqueCount="1050">
  <si>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</si>
  <si>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</si>
  <si>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</si>
  <si>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</si>
  <si>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</si>
  <si>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</si>
  <si>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</si>
  <si>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</si>
  <si>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</si>
  <si>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</si>
  <si>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</si>
  <si>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</si>
  <si>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</si>
  <si>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</si>
  <si>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</si>
  <si>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</si>
  <si>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</si>
  <si>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</si>
  <si>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</si>
  <si>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</si>
  <si>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</si>
  <si>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</si>
  <si>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</si>
  <si>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</si>
  <si>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</si>
  <si>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</si>
  <si>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</si>
  <si>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</si>
  <si>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</si>
  <si>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</si>
  <si>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</si>
  <si>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</si>
  <si>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</si>
  <si>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</si>
  <si>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</si>
  <si>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</si>
  <si>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</si>
  <si>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</si>
  <si>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</si>
  <si>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</si>
  <si>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</si>
  <si>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</si>
  <si>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</si>
  <si>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</si>
  <si>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</si>
  <si>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</si>
  <si>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</si>
  <si>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</si>
  <si>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</si>
  <si>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</si>
  <si>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</si>
  <si>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</si>
  <si>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</si>
  <si>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</si>
  <si>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</si>
  <si>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</si>
  <si>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</si>
  <si>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</si>
  <si>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</si>
  <si>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</si>
  <si>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</si>
  <si>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</si>
  <si>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</si>
  <si>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</si>
  <si>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</si>
  <si>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</si>
  <si>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</si>
  <si>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</si>
  <si>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</si>
  <si>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</si>
  <si>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</si>
  <si>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</si>
  <si>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</si>
  <si>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</si>
  <si>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</si>
  <si>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</si>
  <si>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</si>
  <si>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</si>
  <si>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</si>
  <si>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</si>
  <si>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</si>
  <si>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</si>
  <si>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</si>
  <si>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</si>
  <si>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</si>
  <si>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</si>
  <si>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</si>
  <si>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</si>
  <si>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</si>
  <si>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</si>
  <si>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</si>
  <si>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</si>
  <si>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</si>
  <si>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</si>
  <si>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</si>
  <si>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</si>
  <si>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</si>
  <si>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</si>
  <si>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</si>
  <si>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</si>
  <si>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</si>
  <si>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</si>
  <si>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</si>
  <si>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</si>
  <si>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</si>
  <si>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</si>
  <si>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</si>
  <si>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</si>
  <si>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</si>
  <si>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</si>
  <si>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</si>
  <si>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</si>
  <si>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</si>
  <si>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</si>
  <si>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</si>
  <si>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</si>
  <si>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</si>
  <si>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</si>
  <si>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</si>
  <si>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</si>
  <si>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</si>
  <si>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</si>
  <si>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</si>
  <si>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</si>
  <si>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</si>
  <si>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</si>
  <si>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</si>
  <si>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</si>
  <si>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</si>
  <si>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</si>
  <si>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</si>
  <si>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</si>
  <si>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</si>
  <si>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</si>
  <si>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</si>
  <si>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</si>
  <si>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</si>
  <si>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</si>
  <si>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</si>
  <si>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</si>
  <si>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</si>
  <si>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</si>
  <si>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</si>
  <si>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</si>
  <si>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</si>
  <si>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</si>
  <si>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</si>
  <si>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</si>
  <si>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</si>
  <si>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</si>
  <si>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</si>
  <si>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</si>
  <si>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</si>
  <si>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</si>
  <si>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</si>
  <si>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</si>
  <si>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</si>
  <si>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</si>
  <si>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</si>
  <si>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</si>
  <si>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</si>
  <si>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</si>
  <si>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</si>
  <si>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</si>
  <si>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</si>
  <si>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</si>
  <si>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</si>
  <si>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</si>
  <si>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</si>
  <si>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</si>
  <si>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</si>
  <si>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</si>
  <si>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</si>
  <si>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</si>
  <si>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</si>
  <si>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</si>
  <si>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</si>
  <si>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</si>
  <si>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</si>
  <si>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</si>
  <si>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</si>
  <si>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</si>
  <si>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</si>
  <si>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</si>
  <si>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</si>
  <si>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</si>
  <si>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</si>
  <si>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</si>
  <si>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</si>
  <si>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</si>
  <si>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</si>
  <si>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</si>
  <si>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</si>
  <si>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</si>
  <si>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</si>
  <si>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</si>
  <si>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</si>
  <si>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</si>
  <si>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</si>
  <si>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</si>
  <si>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</si>
  <si>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</si>
  <si>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</si>
  <si>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</si>
  <si>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</si>
  <si>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</si>
  <si>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</si>
  <si>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</si>
  <si>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</si>
  <si>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</si>
  <si>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</si>
  <si>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</si>
  <si>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</si>
  <si>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</si>
  <si>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</si>
  <si>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</si>
  <si>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</si>
  <si>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</si>
  <si>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</si>
  <si>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</si>
  <si>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</si>
  <si>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</si>
  <si>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</si>
  <si>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</si>
  <si>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</si>
  <si>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</si>
  <si>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</si>
  <si>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</si>
  <si>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</si>
  <si>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</si>
  <si>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</si>
  <si>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</si>
  <si>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</si>
  <si>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</si>
  <si>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</si>
  <si>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</si>
  <si>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</si>
  <si>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</si>
  <si>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</si>
  <si>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</si>
  <si>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</si>
  <si>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</si>
  <si>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</si>
  <si>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</si>
  <si>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</si>
  <si>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</si>
  <si>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</si>
  <si>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</si>
  <si>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</si>
  <si>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</si>
  <si>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</si>
  <si>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</si>
  <si>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</si>
  <si>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</si>
  <si>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</si>
  <si>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</si>
  <si>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</si>
  <si>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</si>
  <si>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</si>
  <si>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</si>
  <si>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</si>
  <si>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</si>
  <si>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</si>
  <si>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</si>
  <si>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</si>
  <si>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</si>
  <si>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</si>
  <si>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</si>
  <si>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</si>
  <si>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</si>
  <si>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</si>
  <si>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</si>
  <si>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</si>
  <si>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</si>
  <si>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</si>
  <si>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</si>
  <si>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</si>
  <si>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</si>
  <si>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</si>
  <si>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</si>
  <si>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</si>
  <si>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</si>
  <si>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</si>
  <si>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</si>
  <si>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</si>
  <si>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</si>
  <si>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</si>
  <si>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</si>
  <si>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</si>
  <si>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</si>
  <si>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</si>
  <si>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</si>
  <si>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</si>
  <si>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</si>
  <si>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</si>
  <si>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</si>
  <si>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</si>
  <si>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</si>
  <si>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</si>
  <si>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</si>
  <si>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</si>
  <si>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</si>
  <si>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</si>
  <si>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</si>
  <si>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</si>
  <si>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</si>
  <si>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</si>
  <si>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</si>
  <si>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</si>
  <si>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</si>
  <si>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</si>
  <si>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</si>
  <si>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</si>
  <si>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</si>
  <si>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</si>
  <si>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</si>
  <si>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</si>
  <si>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</si>
  <si>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</si>
  <si>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</si>
  <si>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</si>
  <si>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</si>
  <si>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</si>
  <si>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</si>
  <si>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</si>
  <si>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</si>
  <si>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</si>
  <si>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</si>
  <si>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</si>
  <si>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</si>
  <si>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</si>
  <si>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</si>
  <si>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</si>
  <si>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</si>
  <si>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</si>
  <si>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</si>
  <si>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</si>
  <si>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</si>
  <si>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</si>
  <si>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</si>
  <si>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</si>
  <si>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</si>
  <si>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</si>
  <si>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</si>
  <si>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</si>
  <si>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</si>
  <si>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</si>
  <si>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</si>
  <si>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</si>
  <si>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</si>
  <si>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</si>
  <si>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</si>
  <si>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</si>
  <si>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</si>
  <si>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</si>
  <si>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</si>
  <si>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</si>
  <si>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</si>
  <si>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</si>
  <si>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</si>
  <si>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</si>
  <si>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</si>
  <si>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</si>
  <si>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</si>
  <si>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</si>
  <si>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</si>
  <si>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</si>
  <si>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</si>
  <si>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</si>
  <si>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</si>
  <si>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</si>
  <si>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</si>
  <si>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</si>
  <si>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</si>
  <si>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</si>
  <si>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</si>
  <si>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</si>
  <si>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</si>
  <si>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</si>
  <si>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</si>
  <si>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</si>
  <si>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</si>
  <si>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</si>
  <si>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</si>
  <si>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</si>
  <si>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</si>
  <si>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</si>
  <si>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</si>
  <si>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</si>
  <si>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</si>
  <si>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</si>
  <si>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</si>
  <si>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</si>
  <si>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</si>
  <si>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</si>
  <si>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</si>
  <si>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</si>
  <si>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</si>
  <si>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</si>
  <si>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</si>
  <si>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</si>
  <si>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</si>
  <si>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</si>
  <si>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</si>
  <si>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</si>
  <si>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</si>
  <si>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</si>
  <si>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</si>
  <si>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</si>
  <si>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</si>
  <si>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</si>
  <si>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</si>
  <si>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</si>
  <si>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</si>
  <si>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</si>
  <si>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</si>
  <si>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</si>
  <si>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</si>
  <si>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</si>
  <si>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</si>
  <si>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</si>
  <si>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</si>
  <si>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</si>
  <si>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</si>
  <si>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</si>
  <si>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</si>
  <si>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</si>
  <si>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</si>
  <si>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</si>
  <si>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</si>
  <si>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</si>
  <si>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</si>
  <si>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</si>
  <si>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</si>
  <si>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</si>
  <si>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</si>
  <si>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</si>
  <si>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</si>
  <si>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</si>
  <si>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</si>
  <si>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</si>
  <si>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</si>
  <si>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</si>
  <si>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</si>
  <si>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</si>
  <si>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</si>
  <si>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</si>
  <si>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</si>
  <si>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</si>
  <si>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</si>
  <si>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</si>
  <si>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</si>
  <si>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</si>
  <si>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</si>
  <si>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</si>
  <si>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</si>
  <si>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</si>
  <si>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</si>
  <si>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</si>
  <si>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</si>
  <si>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</si>
  <si>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</si>
  <si>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</si>
  <si>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</si>
  <si>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</si>
  <si>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</si>
  <si>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</si>
  <si>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</si>
  <si>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</si>
  <si>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</si>
  <si>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</si>
  <si>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</si>
  <si>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</si>
  <si>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</si>
  <si>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</si>
  <si>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</si>
  <si>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</si>
  <si>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</si>
  <si>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</si>
  <si>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</si>
  <si>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</si>
  <si>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</si>
  <si>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</si>
  <si>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</si>
  <si>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</si>
  <si>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</si>
  <si>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</si>
  <si>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</si>
  <si>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</si>
  <si>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</si>
  <si>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</si>
  <si>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</si>
  <si>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</si>
  <si>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</si>
  <si>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</si>
  <si>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</si>
  <si>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</si>
  <si>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</si>
  <si>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</si>
  <si>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</si>
  <si>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</si>
  <si>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</si>
  <si>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</si>
  <si>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</si>
  <si>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</si>
  <si>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</si>
  <si>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</si>
  <si>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</si>
  <si>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</si>
  <si>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</si>
  <si>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</si>
  <si>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</si>
  <si>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</si>
  <si>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</si>
  <si>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</si>
  <si>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</si>
  <si>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</si>
  <si>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</si>
  <si>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</si>
  <si>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</si>
  <si>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</si>
  <si>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</si>
  <si>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</si>
  <si>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</si>
  <si>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</si>
  <si>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</si>
  <si>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</si>
  <si>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</si>
  <si>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</si>
  <si>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</si>
  <si>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</si>
  <si>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</si>
  <si>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</si>
  <si>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</si>
  <si>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</si>
  <si>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</si>
  <si>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</si>
  <si>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</si>
  <si>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</si>
  <si>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</si>
  <si>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</si>
  <si>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</si>
  <si>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</si>
  <si>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</si>
  <si>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</si>
  <si>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</si>
  <si>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</si>
  <si>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</si>
  <si>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</si>
  <si>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</si>
  <si>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</si>
  <si>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</si>
  <si>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</si>
  <si>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</si>
  <si>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</si>
  <si>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</si>
  <si>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</si>
  <si>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</si>
  <si>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</si>
  <si>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</si>
  <si>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</si>
  <si>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</si>
  <si>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</si>
  <si>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</si>
  <si>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</si>
  <si>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</si>
  <si>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</si>
  <si>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</si>
  <si>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</si>
  <si>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</si>
  <si>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</si>
  <si>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</si>
  <si>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</si>
  <si>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</si>
  <si>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</si>
  <si>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</si>
  <si>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</si>
  <si>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</si>
  <si>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</si>
  <si>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</si>
  <si>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</si>
  <si>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</si>
  <si>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</si>
  <si>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</si>
  <si>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</si>
  <si>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</si>
  <si>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</si>
  <si>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</si>
  <si>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</si>
  <si>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</si>
  <si>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</si>
  <si>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</si>
  <si>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</si>
  <si>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</si>
  <si>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</si>
  <si>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</si>
  <si>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</si>
  <si>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</si>
  <si>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</si>
  <si>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</si>
  <si>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</si>
  <si>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</si>
  <si>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</si>
  <si>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</si>
  <si>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</si>
  <si>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</si>
  <si>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</si>
  <si>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</si>
  <si>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</si>
  <si>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</si>
  <si>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</si>
  <si>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</si>
  <si>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</si>
  <si>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</si>
  <si>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</si>
  <si>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</si>
  <si>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</si>
  <si>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</si>
  <si>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</si>
  <si>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</si>
  <si>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</si>
  <si>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</si>
  <si>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</si>
  <si>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</si>
  <si>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</si>
  <si>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</si>
  <si>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</si>
  <si>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</si>
  <si>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</si>
  <si>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</si>
  <si>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</si>
  <si>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</si>
  <si>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</si>
  <si>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</si>
  <si>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</si>
  <si>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</si>
  <si>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</si>
  <si>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</si>
  <si>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</si>
  <si>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</si>
  <si>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</si>
  <si>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</si>
  <si>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</si>
  <si>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</si>
  <si>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</si>
  <si>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</si>
  <si>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</si>
  <si>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</si>
  <si>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</si>
  <si>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</si>
  <si>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</si>
  <si>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</si>
  <si>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</si>
  <si>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</si>
  <si>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</si>
  <si>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</si>
  <si>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</si>
  <si>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</si>
  <si>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</si>
  <si>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</si>
  <si>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</si>
  <si>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</si>
  <si>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</si>
  <si>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</si>
  <si>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</si>
  <si>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</si>
  <si>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</si>
  <si>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</si>
  <si>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</si>
  <si>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</si>
  <si>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</si>
  <si>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</si>
  <si>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</si>
  <si>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</si>
  <si>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</si>
  <si>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</si>
  <si>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</si>
  <si>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</si>
  <si>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</si>
  <si>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</si>
  <si>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</si>
  <si>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</si>
  <si>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</si>
  <si>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</si>
  <si>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</si>
  <si>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</si>
  <si>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</si>
  <si>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</si>
  <si>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</si>
  <si>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</si>
  <si>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</si>
  <si>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</si>
  <si>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</si>
  <si>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</si>
  <si>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</si>
  <si>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</si>
  <si>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</si>
  <si>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</si>
  <si>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</si>
  <si>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</si>
  <si>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</si>
  <si>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</si>
  <si>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</si>
  <si>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</si>
  <si>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</si>
  <si>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</si>
  <si>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</si>
  <si>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</si>
  <si>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</si>
  <si>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</si>
  <si>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</si>
  <si>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</si>
  <si>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</si>
  <si>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</si>
  <si>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</si>
  <si>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</si>
  <si>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</si>
  <si>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</si>
  <si>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</si>
  <si>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TEIKIAMAS PAGAL JURBARKO R. VIETOS VEIKLOS GRUPĖS „PRIEMONĖS PAVADINIMAS“ / VEIKLOS SRITĮ „VEIKLOS SRITIES PAVADINIMAS“, NR. 101</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</si>
  <si>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</si>
  <si>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</si>
  <si>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</si>
  <si>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</si>
  <si>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</si>
  <si>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</si>
  <si>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</si>
  <si>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</si>
  <si>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</si>
  <si>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</si>
  <si>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</si>
  <si>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</si>
  <si>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</si>
  <si>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</si>
  <si>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</si>
  <si>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</si>
  <si>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</si>
  <si>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</si>
  <si>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</si>
  <si>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</si>
  <si>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</si>
  <si>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</si>
  <si>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</si>
  <si>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</si>
  <si>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</si>
  <si>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</si>
  <si>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</si>
  <si>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</si>
  <si>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</si>
  <si>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</si>
  <si>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</si>
  <si>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</si>
  <si>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</si>
  <si>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</si>
  <si>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</si>
  <si>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</si>
  <si>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</si>
  <si>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</si>
  <si>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</si>
  <si>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</si>
  <si>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</si>
  <si>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</si>
  <si>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</si>
  <si>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</si>
  <si>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</si>
  <si>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</si>
  <si>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</si>
  <si>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</si>
  <si>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</si>
  <si>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</si>
  <si>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</si>
  <si>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</si>
  <si>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</si>
  <si>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</si>
  <si>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</si>
  <si>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</si>
  <si>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</si>
  <si>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</si>
  <si>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</si>
  <si>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</si>
  <si>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</si>
  <si>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</si>
  <si>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</si>
  <si>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</si>
  <si>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</si>
  <si>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</si>
  <si>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</si>
  <si>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</si>
  <si>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</si>
  <si>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</si>
  <si>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</si>
  <si>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</si>
  <si>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</si>
  <si>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</si>
  <si>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</si>
  <si>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</si>
  <si>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</si>
  <si>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</si>
  <si>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</si>
  <si>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</si>
  <si>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</si>
  <si>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</si>
  <si>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</si>
  <si>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</si>
  <si>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</si>
  <si>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</si>
  <si>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</si>
  <si>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</si>
  <si>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</si>
  <si>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</si>
  <si>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</si>
  <si>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</si>
  <si>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</si>
  <si>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</si>
  <si>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</si>
  <si>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</si>
  <si>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</si>
  <si>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</si>
  <si>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</si>
  <si>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</si>
  <si>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</si>
  <si>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</si>
  <si>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</si>
  <si>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</si>
  <si>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</si>
  <si>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</si>
  <si>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</si>
  <si>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</si>
  <si>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</si>
  <si>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</si>
  <si>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</si>
  <si>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</si>
  <si>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</si>
  <si>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</si>
  <si>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</si>
  <si>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</si>
  <si>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</si>
  <si>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</si>
  <si>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</si>
  <si>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</si>
  <si>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</si>
  <si>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</si>
  <si>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</si>
  <si>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</si>
  <si>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</si>
  <si>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</si>
  <si>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</si>
  <si>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</si>
  <si>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</si>
  <si>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</si>
  <si>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</si>
  <si>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</si>
  <si>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</si>
  <si>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</si>
  <si>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</si>
  <si>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</si>
  <si>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</si>
  <si>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</si>
  <si>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</si>
  <si>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</si>
  <si>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</si>
  <si>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</si>
  <si>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</si>
  <si>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</si>
  <si>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</si>
  <si>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</si>
  <si>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</si>
  <si>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</si>
  <si>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</si>
  <si>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</si>
  <si>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</si>
  <si>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</si>
  <si>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</si>
  <si>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</si>
  <si>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</si>
  <si>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</si>
  <si>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</si>
  <si>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</si>
  <si>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</si>
  <si>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</si>
  <si>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</si>
  <si>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</si>
  <si>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</si>
  <si>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</si>
  <si>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</si>
  <si>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</si>
  <si>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</si>
  <si>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</si>
  <si>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</si>
  <si>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</si>
  <si>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</si>
  <si>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</si>
  <si>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</si>
  <si>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</si>
  <si>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</si>
  <si>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</si>
  <si>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</si>
  <si>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</si>
  <si>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</si>
  <si>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</si>
  <si>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</si>
  <si>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</si>
  <si>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</si>
  <si>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</si>
  <si>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</si>
  <si>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</si>
  <si>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</si>
  <si>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</si>
  <si>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</si>
  <si>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</si>
  <si>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</si>
  <si>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</si>
  <si>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</si>
  <si>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</si>
  <si>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</si>
  <si>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</si>
  <si>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</si>
  <si>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</si>
  <si>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</si>
  <si>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</si>
  <si>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</si>
  <si>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</si>
  <si>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</si>
  <si>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</si>
  <si>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</si>
  <si>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</si>
  <si>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</si>
  <si>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</si>
  <si>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</si>
  <si>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</si>
  <si>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</si>
  <si>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</si>
  <si>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</si>
  <si>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</si>
  <si>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</si>
  <si>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</si>
  <si>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</si>
  <si>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</si>
  <si>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</si>
  <si>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</si>
  <si>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</si>
  <si>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</si>
  <si>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</si>
  <si>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</si>
  <si>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</si>
  <si>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</si>
  <si>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</si>
  <si>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</si>
  <si>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</si>
  <si>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</si>
  <si>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</si>
  <si>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</si>
  <si>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</si>
  <si>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</si>
  <si>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</si>
  <si>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</si>
  <si>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</si>
  <si>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</si>
  <si>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</si>
  <si>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</si>
  <si>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</si>
  <si>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</si>
  <si>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</si>
  <si>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</si>
  <si>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</si>
  <si>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</si>
  <si>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</si>
  <si>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</si>
  <si>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</si>
  <si>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</si>
  <si>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</si>
  <si>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</si>
  <si>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</si>
  <si>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</si>
  <si>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</si>
  <si>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</si>
  <si>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</si>
  <si>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</si>
  <si>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</si>
  <si>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</si>
  <si>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</si>
  <si>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</si>
  <si>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</si>
  <si>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</si>
  <si>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</si>
  <si>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</si>
  <si>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</si>
  <si>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</si>
  <si>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</si>
  <si>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</si>
  <si>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</si>
  <si>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</si>
  <si>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</si>
  <si>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</si>
  <si>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</si>
  <si>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</si>
  <si>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</si>
  <si>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</si>
  <si>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</si>
  <si>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</si>
  <si>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</si>
  <si>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</si>
  <si>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</si>
  <si>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</si>
  <si>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</si>
  <si>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</si>
  <si>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</si>
  <si>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</si>
  <si>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</si>
  <si>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</si>
  <si>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</si>
  <si>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</si>
  <si>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</si>
  <si>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</si>
  <si>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</si>
  <si>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</si>
  <si>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</si>
  <si>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</si>
  <si>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</si>
  <si>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</si>
  <si>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</si>
  <si>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</si>
  <si>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</si>
  <si>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</si>
  <si>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</si>
  <si>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</si>
  <si>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</si>
  <si>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</si>
  <si>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</si>
  <si>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</si>
  <si>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</si>
  <si>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</si>
  <si>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</si>
  <si>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</si>
  <si>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</si>
  <si>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</si>
  <si>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</si>
  <si>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</si>
  <si>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</si>
  <si>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</si>
  <si>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</si>
  <si>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</si>
  <si>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</si>
  <si>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</si>
  <si>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</si>
  <si>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</si>
  <si>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</si>
  <si>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</si>
  <si>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</si>
  <si>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"ALYTAUS RAJONO IR BIRŠTONO SAVIVALDYBIŲ KAIMIŠKOSIOS TERITORIJOS  BENDRUOMENIŲ INICIJUOTA VIETOS PLĖTROS STRATEGIJA 2023 - 2029  METAMS" NR. 20VS-PV-23-1-01764-PR001
2 priemonė. Darnaus turizmo verslo kūrimas ir plėtra integruojant vietos kultūros ir gamtos  išteklius
ALYT-LEADER-20VVG-03-02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</si>
</sst>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850</v>
      </c>
      <c r="D12" t="s">
        <v>851</v>
      </c>
      <c r="E12" t="s">
        <v>794</v>
      </c>
      <c r="H12" t="s">
        <v>92</v>
      </c>
    </row>
    <row r="13" spans="1:8" x14ac:dyDescent="0.3">
      <c r="A13" t="s">
        <v>851</v>
      </c>
      <c r="B13" t="s">
        <v>852</v>
      </c>
      <c r="D13" t="s">
        <v>0</v>
      </c>
      <c r="E13" t="s">
        <v>935</v>
      </c>
      <c r="G13" t="s">
        <v>93</v>
      </c>
      <c r="H13" t="s">
        <v>94</v>
      </c>
    </row>
    <row r="14" spans="1:8" x14ac:dyDescent="0.3">
      <c r="A14" t="s">
        <v>853</v>
      </c>
      <c r="B14" t="s">
        <v>854</v>
      </c>
      <c r="D14" t="s">
        <v>7</v>
      </c>
      <c r="E14" t="s">
        <v>795</v>
      </c>
      <c r="G14" t="s">
        <v>851</v>
      </c>
      <c r="H14" t="s">
        <v>95</v>
      </c>
    </row>
    <row r="15" spans="1:8" x14ac:dyDescent="0.3">
      <c r="A15" t="s">
        <v>855</v>
      </c>
      <c r="B15" t="s">
        <v>856</v>
      </c>
      <c r="D15" t="s">
        <v>247</v>
      </c>
      <c r="E15" t="s">
        <v>936</v>
      </c>
      <c r="G15" t="s">
        <v>0</v>
      </c>
      <c r="H15" t="s">
        <v>952</v>
      </c>
    </row>
    <row r="16" spans="1:8" x14ac:dyDescent="0.3">
      <c r="A16" t="s">
        <v>857</v>
      </c>
      <c r="B16" t="s">
        <v>858</v>
      </c>
      <c r="D16" t="s">
        <v>248</v>
      </c>
      <c r="E16" t="s">
        <v>796</v>
      </c>
      <c r="G16" t="s">
        <v>7</v>
      </c>
      <c r="H16" t="s">
        <v>953</v>
      </c>
    </row>
    <row r="17" spans="1:8" x14ac:dyDescent="0.3">
      <c r="A17" t="s">
        <v>859</v>
      </c>
      <c r="B17" t="s">
        <v>860</v>
      </c>
      <c r="D17" t="s">
        <v>8</v>
      </c>
      <c r="E17" t="s">
        <v>797</v>
      </c>
      <c r="G17" t="s">
        <v>8</v>
      </c>
      <c r="H17" t="s">
        <v>954</v>
      </c>
    </row>
    <row r="18" spans="1:8" x14ac:dyDescent="0.3">
      <c r="A18" t="s">
        <v>861</v>
      </c>
      <c r="B18" t="s">
        <v>862</v>
      </c>
      <c r="D18" t="s">
        <v>871</v>
      </c>
      <c r="E18" t="s">
        <v>798</v>
      </c>
      <c r="G18" t="s">
        <v>871</v>
      </c>
      <c r="H18" t="s">
        <v>97</v>
      </c>
    </row>
    <row r="19" spans="1:8" x14ac:dyDescent="0.3">
      <c r="A19" t="s">
        <v>863</v>
      </c>
      <c r="B19" t="s">
        <v>864</v>
      </c>
      <c r="D19" t="s">
        <v>0</v>
      </c>
      <c r="E19" t="s">
        <v>799</v>
      </c>
      <c r="G19" t="s">
        <v>0</v>
      </c>
      <c r="H19" t="s">
        <v>98</v>
      </c>
    </row>
    <row r="20" spans="1:8" x14ac:dyDescent="0.3">
      <c r="A20" t="s">
        <v>865</v>
      </c>
      <c r="B20" t="s">
        <v>866</v>
      </c>
      <c r="D20" t="s">
        <v>7</v>
      </c>
      <c r="E20" t="s">
        <v>800</v>
      </c>
      <c r="G20" t="s">
        <v>7</v>
      </c>
      <c r="H20" t="s">
        <v>39</v>
      </c>
    </row>
    <row r="21" spans="1:8" x14ac:dyDescent="0.3">
      <c r="A21" t="s">
        <v>867</v>
      </c>
      <c r="B21" t="s">
        <v>868</v>
      </c>
      <c r="D21" t="s">
        <v>8</v>
      </c>
      <c r="E21" t="s">
        <v>801</v>
      </c>
      <c r="G21" t="s">
        <v>8</v>
      </c>
      <c r="H21" t="s">
        <v>56</v>
      </c>
    </row>
    <row r="22" spans="1:8" x14ac:dyDescent="0.3">
      <c r="A22" t="s">
        <v>869</v>
      </c>
      <c r="B22" t="s">
        <v>870</v>
      </c>
      <c r="D22" t="s">
        <v>249</v>
      </c>
      <c r="E22" t="s">
        <v>802</v>
      </c>
      <c r="G22" t="s">
        <v>101</v>
      </c>
      <c r="H22" t="s">
        <v>40</v>
      </c>
    </row>
    <row r="23" spans="1:8" x14ac:dyDescent="0.3">
      <c r="A23" t="s">
        <v>871</v>
      </c>
      <c r="B23" t="s">
        <v>872</v>
      </c>
      <c r="D23" t="s">
        <v>344</v>
      </c>
      <c r="E23" t="s">
        <v>803</v>
      </c>
      <c r="G23" t="s">
        <v>9</v>
      </c>
      <c r="H23" t="s">
        <v>955</v>
      </c>
    </row>
    <row r="24" spans="1:8" x14ac:dyDescent="0.3">
      <c r="A24" t="s">
        <v>873</v>
      </c>
      <c r="B24" t="s">
        <v>874</v>
      </c>
      <c r="D24" t="s">
        <v>937</v>
      </c>
      <c r="E24" t="s">
        <v>804</v>
      </c>
      <c r="G24" t="s">
        <v>21</v>
      </c>
      <c r="H24" t="s">
        <v>808</v>
      </c>
    </row>
    <row r="25" spans="1:8" x14ac:dyDescent="0.3">
      <c r="A25" t="s">
        <v>875</v>
      </c>
      <c r="B25" t="s">
        <v>876</v>
      </c>
      <c r="D25" t="s">
        <v>938</v>
      </c>
      <c r="E25" t="s">
        <v>939</v>
      </c>
      <c r="G25" t="s">
        <v>34</v>
      </c>
      <c r="H25" t="s">
        <v>956</v>
      </c>
    </row>
    <row r="26" spans="1:8" x14ac:dyDescent="0.3">
      <c r="A26" t="s">
        <v>877</v>
      </c>
      <c r="B26" t="s">
        <v>878</v>
      </c>
      <c r="D26" t="s">
        <v>940</v>
      </c>
      <c r="E26" t="s">
        <v>941</v>
      </c>
      <c r="G26" t="s">
        <v>873</v>
      </c>
      <c r="H26" t="s">
        <v>100</v>
      </c>
    </row>
    <row r="27" spans="1:8" x14ac:dyDescent="0.3">
      <c r="A27" t="s">
        <v>879</v>
      </c>
      <c r="B27" t="s">
        <v>880</v>
      </c>
      <c r="D27" t="s">
        <v>942</v>
      </c>
      <c r="E27" t="s">
        <v>943</v>
      </c>
      <c r="G27" t="s">
        <v>0</v>
      </c>
      <c r="H27" s="410" t="s">
        <v>957</v>
      </c>
    </row>
    <row r="28" spans="1:8" x14ac:dyDescent="0.3">
      <c r="A28" t="s">
        <v>881</v>
      </c>
      <c r="B28" t="s">
        <v>882</v>
      </c>
      <c r="D28" t="s">
        <v>944</v>
      </c>
      <c r="E28" t="s">
        <v>945</v>
      </c>
      <c r="G28" t="s">
        <v>7</v>
      </c>
      <c r="H28" s="410" t="s">
        <v>958</v>
      </c>
    </row>
    <row r="29" spans="1:8" x14ac:dyDescent="0.3">
      <c r="A29" t="s">
        <v>883</v>
      </c>
      <c r="B29" t="s">
        <v>884</v>
      </c>
      <c r="D29" t="s">
        <v>946</v>
      </c>
      <c r="E29" t="s">
        <v>947</v>
      </c>
      <c r="G29" t="s">
        <v>104</v>
      </c>
      <c r="H29" t="s">
        <v>105</v>
      </c>
    </row>
    <row r="30" spans="1:8" x14ac:dyDescent="0.3">
      <c r="A30" t="s">
        <v>885</v>
      </c>
      <c r="B30" t="s">
        <v>886</v>
      </c>
      <c r="D30" t="s">
        <v>948</v>
      </c>
      <c r="E30" t="s">
        <v>949</v>
      </c>
      <c r="G30" t="s">
        <v>851</v>
      </c>
      <c r="H30" t="s">
        <v>959</v>
      </c>
    </row>
    <row r="31" spans="1:8" x14ac:dyDescent="0.3">
      <c r="A31" t="s">
        <v>887</v>
      </c>
      <c r="B31" t="s">
        <v>888</v>
      </c>
      <c r="D31" t="s">
        <v>950</v>
      </c>
      <c r="E31" t="s">
        <v>951</v>
      </c>
      <c r="G31" t="s">
        <v>0</v>
      </c>
      <c r="H31" t="s">
        <v>809</v>
      </c>
    </row>
    <row r="32" spans="1:8" x14ac:dyDescent="0.3">
      <c r="A32" t="s">
        <v>889</v>
      </c>
      <c r="B32" t="s">
        <v>890</v>
      </c>
      <c r="D32" t="s">
        <v>873</v>
      </c>
      <c r="E32" t="s">
        <v>805</v>
      </c>
      <c r="G32" t="s">
        <v>7</v>
      </c>
      <c r="H32" t="s">
        <v>810</v>
      </c>
    </row>
    <row r="33" spans="1:9" x14ac:dyDescent="0.3">
      <c r="A33" t="s">
        <v>891</v>
      </c>
      <c r="B33" t="s">
        <v>892</v>
      </c>
      <c r="D33" t="s">
        <v>899</v>
      </c>
      <c r="E33" t="s">
        <v>806</v>
      </c>
      <c r="G33" t="s">
        <v>8</v>
      </c>
      <c r="H33" t="s">
        <v>811</v>
      </c>
    </row>
    <row r="34" spans="1:9" x14ac:dyDescent="0.3">
      <c r="A34" t="s">
        <v>893</v>
      </c>
      <c r="B34" t="s">
        <v>894</v>
      </c>
      <c r="D34" t="s">
        <v>901</v>
      </c>
      <c r="E34" t="s">
        <v>807</v>
      </c>
      <c r="G34" t="s">
        <v>871</v>
      </c>
      <c r="H34" t="s">
        <v>960</v>
      </c>
    </row>
    <row r="35" spans="1:9" x14ac:dyDescent="0.3">
      <c r="A35" t="s">
        <v>104</v>
      </c>
      <c r="B35" t="s">
        <v>895</v>
      </c>
      <c r="G35" t="s">
        <v>0</v>
      </c>
      <c r="H35" t="s">
        <v>961</v>
      </c>
    </row>
    <row r="36" spans="1:9" x14ac:dyDescent="0.3">
      <c r="A36" t="s">
        <v>851</v>
      </c>
      <c r="B36" t="s">
        <v>896</v>
      </c>
      <c r="G36" t="s">
        <v>7</v>
      </c>
      <c r="H36" t="s">
        <v>113</v>
      </c>
    </row>
    <row r="37" spans="1:9" x14ac:dyDescent="0.3">
      <c r="A37" t="s">
        <v>871</v>
      </c>
      <c r="B37" t="s">
        <v>897</v>
      </c>
      <c r="G37" t="s">
        <v>873</v>
      </c>
      <c r="H37" t="s">
        <v>962</v>
      </c>
    </row>
    <row r="38" spans="1:9" x14ac:dyDescent="0.3">
      <c r="A38" t="s">
        <v>873</v>
      </c>
      <c r="B38" t="s">
        <v>898</v>
      </c>
      <c r="G38" t="s">
        <v>0</v>
      </c>
      <c r="H38" t="s">
        <v>963</v>
      </c>
    </row>
    <row r="39" spans="1:9" x14ac:dyDescent="0.3">
      <c r="A39" t="s">
        <v>899</v>
      </c>
      <c r="B39" t="s">
        <v>900</v>
      </c>
      <c r="G39" t="s">
        <v>7</v>
      </c>
      <c r="H39" t="s">
        <v>964</v>
      </c>
    </row>
    <row r="40" spans="1:9" x14ac:dyDescent="0.3">
      <c r="A40" t="s">
        <v>901</v>
      </c>
      <c r="B40" t="s">
        <v>902</v>
      </c>
      <c r="G40" t="s">
        <v>8</v>
      </c>
      <c r="H40" t="s">
        <v>965</v>
      </c>
    </row>
    <row r="41" spans="1:9" x14ac:dyDescent="0.3">
      <c r="A41" t="s">
        <v>903</v>
      </c>
      <c r="B41" t="s">
        <v>904</v>
      </c>
      <c r="G41" t="s">
        <v>899</v>
      </c>
      <c r="H41" t="s">
        <v>115</v>
      </c>
    </row>
    <row r="42" spans="1:9" x14ac:dyDescent="0.3">
      <c r="A42" t="s">
        <v>905</v>
      </c>
      <c r="B42" t="s">
        <v>906</v>
      </c>
      <c r="H42" t="s">
        <v>966</v>
      </c>
    </row>
    <row r="43" spans="1:9" x14ac:dyDescent="0.3">
      <c r="A43" t="s">
        <v>116</v>
      </c>
      <c r="B43" t="s">
        <v>907</v>
      </c>
    </row>
    <row r="44" spans="1:9" x14ac:dyDescent="0.3">
      <c r="A44" t="s">
        <v>851</v>
      </c>
      <c r="B44" t="s">
        <v>908</v>
      </c>
      <c r="H44" t="s">
        <v>119</v>
      </c>
    </row>
    <row r="45" spans="1:9" x14ac:dyDescent="0.3">
      <c r="A45" t="s">
        <v>871</v>
      </c>
      <c r="B45" t="s">
        <v>909</v>
      </c>
      <c r="G45" t="s">
        <v>116</v>
      </c>
      <c r="H45" t="s">
        <v>121</v>
      </c>
    </row>
    <row r="46" spans="1:9" x14ac:dyDescent="0.3">
      <c r="A46" t="s">
        <v>873</v>
      </c>
      <c r="B46" t="s">
        <v>910</v>
      </c>
      <c r="G46" t="s">
        <v>851</v>
      </c>
      <c r="H46" t="s">
        <v>122</v>
      </c>
      <c r="I46" t="s">
        <v>930</v>
      </c>
    </row>
    <row r="47" spans="1:9" x14ac:dyDescent="0.3">
      <c r="A47" t="s">
        <v>899</v>
      </c>
      <c r="B47" t="s">
        <v>911</v>
      </c>
      <c r="G47" t="s">
        <v>871</v>
      </c>
      <c r="H47" t="s">
        <v>127</v>
      </c>
      <c r="I47" t="s">
        <v>128</v>
      </c>
    </row>
    <row r="48" spans="1:9" x14ac:dyDescent="0.3">
      <c r="A48" t="s">
        <v>901</v>
      </c>
      <c r="B48" t="s">
        <v>912</v>
      </c>
      <c r="G48" t="s">
        <v>873</v>
      </c>
      <c r="H48" t="s">
        <v>933</v>
      </c>
      <c r="I48" t="s">
        <v>931</v>
      </c>
    </row>
    <row r="49" spans="1:9" x14ac:dyDescent="0.3">
      <c r="A49" t="s">
        <v>903</v>
      </c>
      <c r="B49" t="s">
        <v>913</v>
      </c>
      <c r="G49" t="s">
        <v>899</v>
      </c>
      <c r="H49" t="s">
        <v>967</v>
      </c>
      <c r="I49" t="s">
        <v>932</v>
      </c>
    </row>
    <row r="50" spans="1:9" x14ac:dyDescent="0.3">
      <c r="A50" t="s">
        <v>905</v>
      </c>
      <c r="B50" t="s">
        <v>914</v>
      </c>
      <c r="G50" t="s">
        <v>0</v>
      </c>
      <c r="H50" t="s">
        <v>812</v>
      </c>
    </row>
    <row r="51" spans="1:9" x14ac:dyDescent="0.3">
      <c r="A51" t="s">
        <v>120</v>
      </c>
      <c r="B51" t="s">
        <v>915</v>
      </c>
      <c r="G51" t="s">
        <v>7</v>
      </c>
      <c r="H51" t="s">
        <v>813</v>
      </c>
    </row>
    <row r="52" spans="1:9" x14ac:dyDescent="0.3">
      <c r="A52" t="s">
        <v>851</v>
      </c>
      <c r="B52" t="s">
        <v>916</v>
      </c>
      <c r="G52" t="s">
        <v>120</v>
      </c>
      <c r="H52" t="s">
        <v>814</v>
      </c>
    </row>
    <row r="53" spans="1:9" x14ac:dyDescent="0.3">
      <c r="A53" t="s">
        <v>871</v>
      </c>
      <c r="B53" t="s">
        <v>917</v>
      </c>
      <c r="G53" t="s">
        <v>0</v>
      </c>
      <c r="H53" t="s">
        <v>968</v>
      </c>
    </row>
    <row r="54" spans="1:9" x14ac:dyDescent="0.3">
      <c r="A54" t="s">
        <v>873</v>
      </c>
      <c r="B54" t="s">
        <v>918</v>
      </c>
      <c r="G54" t="s">
        <v>7</v>
      </c>
      <c r="H54" t="s">
        <v>815</v>
      </c>
    </row>
    <row r="55" spans="1:9" x14ac:dyDescent="0.3">
      <c r="G55" t="s">
        <v>247</v>
      </c>
      <c r="H55" t="s">
        <v>816</v>
      </c>
    </row>
    <row r="56" spans="1:9" x14ac:dyDescent="0.3">
      <c r="G56" t="s">
        <v>248</v>
      </c>
      <c r="H56" t="s">
        <v>817</v>
      </c>
    </row>
    <row r="57" spans="1:9" x14ac:dyDescent="0.3">
      <c r="G57" t="s">
        <v>8</v>
      </c>
      <c r="H57" t="s">
        <v>818</v>
      </c>
    </row>
    <row r="58" spans="1:9" x14ac:dyDescent="0.3">
      <c r="G58" t="s">
        <v>101</v>
      </c>
      <c r="H58" t="s">
        <v>819</v>
      </c>
    </row>
    <row r="59" spans="1:9" x14ac:dyDescent="0.3">
      <c r="G59" t="s">
        <v>132</v>
      </c>
      <c r="H59" t="s">
        <v>137</v>
      </c>
    </row>
    <row r="60" spans="1:9" x14ac:dyDescent="0.3">
      <c r="G60" t="s">
        <v>851</v>
      </c>
      <c r="H60" t="s">
        <v>820</v>
      </c>
    </row>
    <row r="61" spans="1:9" x14ac:dyDescent="0.3">
      <c r="G61" t="s">
        <v>0</v>
      </c>
      <c r="H61" t="s">
        <v>821</v>
      </c>
    </row>
    <row r="62" spans="1:9" x14ac:dyDescent="0.3">
      <c r="G62" t="s">
        <v>7</v>
      </c>
      <c r="H62" t="s">
        <v>822</v>
      </c>
    </row>
    <row r="63" spans="1:9" x14ac:dyDescent="0.3">
      <c r="G63" t="s">
        <v>871</v>
      </c>
      <c r="H63" t="s">
        <v>823</v>
      </c>
    </row>
    <row r="64" spans="1:9" x14ac:dyDescent="0.3">
      <c r="G64" t="s">
        <v>0</v>
      </c>
      <c r="H64" t="s">
        <v>843</v>
      </c>
    </row>
    <row r="65" spans="7:8" x14ac:dyDescent="0.3">
      <c r="G65" t="s">
        <v>7</v>
      </c>
      <c r="H65" t="s">
        <v>821</v>
      </c>
    </row>
    <row r="66" spans="7:8" x14ac:dyDescent="0.3">
      <c r="G66" t="s">
        <v>8</v>
      </c>
      <c r="H66" t="s">
        <v>142</v>
      </c>
    </row>
    <row r="67" spans="7:8" x14ac:dyDescent="0.3">
      <c r="G67" t="s">
        <v>101</v>
      </c>
      <c r="H67" t="s">
        <v>824</v>
      </c>
    </row>
    <row r="68" spans="7:8" x14ac:dyDescent="0.3">
      <c r="G68" t="s">
        <v>9</v>
      </c>
      <c r="H68" t="s">
        <v>146</v>
      </c>
    </row>
    <row r="69" spans="7:8" x14ac:dyDescent="0.3">
      <c r="G69" t="s">
        <v>21</v>
      </c>
      <c r="H69" t="s">
        <v>825</v>
      </c>
    </row>
    <row r="70" spans="7:8" x14ac:dyDescent="0.3">
      <c r="H70" t="s">
        <v>969</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227</v>
      </c>
    </row>
    <row r="2" spans="1:1" s="72" customFormat="1" x14ac:dyDescent="0.3">
      <c r="A2" t="s">
        <v>228</v>
      </c>
    </row>
    <row r="3" spans="1:1" x14ac:dyDescent="0.3">
      <c r="A3" t="s">
        <v>292</v>
      </c>
    </row>
    <row r="4" spans="1:1" x14ac:dyDescent="0.3">
      <c r="A4" t="s">
        <v>291</v>
      </c>
    </row>
    <row r="5" spans="1:1" x14ac:dyDescent="0.3">
      <c r="A5" t="s">
        <v>290</v>
      </c>
    </row>
    <row r="7" spans="1:1" x14ac:dyDescent="0.3">
      <c r="A7" s="72" t="s">
        <v>230</v>
      </c>
    </row>
    <row r="8" spans="1:1" x14ac:dyDescent="0.3">
      <c r="A8" t="s">
        <v>228</v>
      </c>
    </row>
    <row r="9" spans="1:1" x14ac:dyDescent="0.3">
      <c r="A9" t="s">
        <v>289</v>
      </c>
    </row>
    <row r="10" spans="1:1" x14ac:dyDescent="0.3">
      <c r="A10" t="s">
        <v>288</v>
      </c>
    </row>
    <row r="12" spans="1:1" x14ac:dyDescent="0.3">
      <c r="A12" s="72" t="s">
        <v>232</v>
      </c>
    </row>
    <row r="13" spans="1:1" x14ac:dyDescent="0.3">
      <c r="A13" t="s">
        <v>228</v>
      </c>
    </row>
    <row r="14" spans="1:1" x14ac:dyDescent="0.3">
      <c r="A14" t="s">
        <v>287</v>
      </c>
    </row>
    <row r="15" spans="1:1" x14ac:dyDescent="0.3">
      <c r="A15" t="s">
        <v>286</v>
      </c>
    </row>
    <row r="17" spans="1:2" s="72" customFormat="1" x14ac:dyDescent="0.3">
      <c r="A17" s="72" t="s">
        <v>233</v>
      </c>
    </row>
    <row r="18" spans="1:2" x14ac:dyDescent="0.3">
      <c r="A18" t="s">
        <v>228</v>
      </c>
    </row>
    <row r="19" spans="1:2" ht="14.7" customHeight="1" x14ac:dyDescent="0.3">
      <c r="A19" t="s">
        <v>285</v>
      </c>
    </row>
    <row r="20" spans="1:2" ht="14.7" customHeight="1" x14ac:dyDescent="0.3">
      <c r="A20" t="s">
        <v>284</v>
      </c>
    </row>
    <row r="21" spans="1:2" ht="14.7" customHeight="1" x14ac:dyDescent="0.3">
      <c r="A21" t="s">
        <v>283</v>
      </c>
    </row>
    <row r="23" spans="1:2" x14ac:dyDescent="0.3">
      <c r="A23" s="72" t="s">
        <v>237</v>
      </c>
    </row>
    <row r="24" spans="1:2" x14ac:dyDescent="0.3">
      <c r="A24" t="s">
        <v>228</v>
      </c>
    </row>
    <row r="25" spans="1:2" s="72" customFormat="1" ht="14.7" customHeight="1" x14ac:dyDescent="0.3">
      <c r="A25" t="s">
        <v>282</v>
      </c>
    </row>
    <row r="26" spans="1:2" s="72" customFormat="1" ht="14.7" customHeight="1" x14ac:dyDescent="0.3">
      <c r="A26" t="s">
        <v>281</v>
      </c>
    </row>
    <row r="27" spans="1:2" s="72" customFormat="1" ht="14.7" customHeight="1" x14ac:dyDescent="0.3">
      <c r="A27" t="s">
        <v>280</v>
      </c>
    </row>
    <row r="28" spans="1:2" s="72" customFormat="1" ht="14.7" customHeight="1" x14ac:dyDescent="0.3">
      <c r="A28" t="s">
        <v>279</v>
      </c>
    </row>
    <row r="29" spans="1:2" s="72" customFormat="1" ht="14.7" customHeight="1" x14ac:dyDescent="0.3">
      <c r="A29" t="s">
        <v>278</v>
      </c>
    </row>
    <row r="30" spans="1:2" s="72" customFormat="1" ht="14.7" customHeight="1" x14ac:dyDescent="0.3">
      <c r="A30" t="s">
        <v>277</v>
      </c>
    </row>
    <row r="31" spans="1:2" s="72" customFormat="1" ht="14.7" customHeight="1" x14ac:dyDescent="0.3">
      <c r="A31" t="s">
        <v>276</v>
      </c>
    </row>
    <row r="32" spans="1:2" x14ac:dyDescent="0.3">
      <c r="A32" s="73"/>
      <c r="B32" s="73"/>
    </row>
    <row r="33" spans="1:1" s="72" customFormat="1" x14ac:dyDescent="0.3">
      <c r="A33" s="72" t="s">
        <v>246</v>
      </c>
    </row>
    <row r="34" spans="1:1" s="72" customFormat="1" x14ac:dyDescent="0.3">
      <c r="A34" t="s">
        <v>228</v>
      </c>
    </row>
    <row r="35" spans="1:1" ht="14.7" customHeight="1" x14ac:dyDescent="0.3">
      <c r="A35" t="s">
        <v>275</v>
      </c>
    </row>
    <row r="36" spans="1:1" ht="14.7" customHeight="1" x14ac:dyDescent="0.3">
      <c r="A36" t="s">
        <v>274</v>
      </c>
    </row>
    <row r="37" spans="1:1" ht="14.7" customHeight="1" x14ac:dyDescent="0.3">
      <c r="A37" t="s">
        <v>273</v>
      </c>
    </row>
    <row r="38" spans="1:1" ht="14.7" customHeight="1" x14ac:dyDescent="0.3">
      <c r="A38" t="s">
        <v>272</v>
      </c>
    </row>
    <row r="39" spans="1:1" ht="14.7" customHeight="1" x14ac:dyDescent="0.3">
      <c r="A39" t="s">
        <v>271</v>
      </c>
    </row>
    <row r="40" spans="1:1" ht="14.7" customHeight="1" x14ac:dyDescent="0.3">
      <c r="A40" t="s">
        <v>270</v>
      </c>
    </row>
    <row r="42" spans="1:1" s="72" customFormat="1" x14ac:dyDescent="0.3">
      <c r="A42" s="72" t="s">
        <v>269</v>
      </c>
    </row>
    <row r="43" spans="1:1" x14ac:dyDescent="0.3">
      <c r="A43" t="s">
        <v>228</v>
      </c>
    </row>
    <row r="44" spans="1:1" ht="14.7" customHeight="1" x14ac:dyDescent="0.3">
      <c r="A44" t="s">
        <v>268</v>
      </c>
    </row>
    <row r="45" spans="1:1" ht="14.7" customHeight="1" x14ac:dyDescent="0.3">
      <c r="A45" t="s">
        <v>267</v>
      </c>
    </row>
    <row r="47" spans="1:1" s="72" customFormat="1" x14ac:dyDescent="0.3">
      <c r="A47" s="72" t="s">
        <v>266</v>
      </c>
    </row>
    <row r="48" spans="1:1" x14ac:dyDescent="0.3">
      <c r="A48" t="s">
        <v>228</v>
      </c>
    </row>
    <row r="49" spans="1:1" ht="14.7" customHeight="1" x14ac:dyDescent="0.3">
      <c r="A49" t="s">
        <v>265</v>
      </c>
    </row>
    <row r="50" spans="1:1" ht="14.7" customHeight="1" x14ac:dyDescent="0.3">
      <c r="A50" t="s">
        <v>264</v>
      </c>
    </row>
    <row r="51" spans="1:1" ht="14.7" customHeight="1" x14ac:dyDescent="0.3">
      <c r="A51" t="s">
        <v>263</v>
      </c>
    </row>
    <row r="54" spans="1:1" s="72" customFormat="1" x14ac:dyDescent="0.3">
      <c r="A54" s="72" t="s">
        <v>262</v>
      </c>
    </row>
    <row r="55" spans="1:1" x14ac:dyDescent="0.3">
      <c r="A55" t="s">
        <v>228</v>
      </c>
    </row>
    <row r="56" spans="1:1" ht="14.7" customHeight="1" x14ac:dyDescent="0.3">
      <c r="A56" t="s">
        <v>261</v>
      </c>
    </row>
    <row r="57" spans="1:1" ht="14.7" customHeight="1" x14ac:dyDescent="0.3">
      <c r="A57" t="s">
        <v>260</v>
      </c>
    </row>
    <row r="60" spans="1:1" s="72" customFormat="1" x14ac:dyDescent="0.3">
      <c r="A60" s="72" t="s">
        <v>259</v>
      </c>
    </row>
    <row r="61" spans="1:1" x14ac:dyDescent="0.3">
      <c r="A61" t="s">
        <v>228</v>
      </c>
    </row>
    <row r="62" spans="1:1" ht="14.7" customHeight="1" x14ac:dyDescent="0.3">
      <c r="A62" t="s">
        <v>258</v>
      </c>
    </row>
    <row r="63" spans="1:1" ht="14.7" customHeight="1" x14ac:dyDescent="0.3">
      <c r="A63" t="s">
        <v>257</v>
      </c>
    </row>
    <row r="65" spans="1:1" s="72" customFormat="1" x14ac:dyDescent="0.3">
      <c r="A65" s="72" t="s">
        <v>256</v>
      </c>
    </row>
    <row r="66" spans="1:1" x14ac:dyDescent="0.3">
      <c r="A66" t="s">
        <v>228</v>
      </c>
    </row>
    <row r="67" spans="1:1" ht="14.7" customHeight="1" x14ac:dyDescent="0.3">
      <c r="A67" t="s">
        <v>255</v>
      </c>
    </row>
    <row r="68" spans="1:1" ht="14.7" customHeight="1" x14ac:dyDescent="0.3">
      <c r="A68" t="s">
        <v>254</v>
      </c>
    </row>
    <row r="70" spans="1:1" s="72" customFormat="1" x14ac:dyDescent="0.3">
      <c r="A70" s="72" t="s">
        <v>250</v>
      </c>
    </row>
    <row r="71" spans="1:1" x14ac:dyDescent="0.3">
      <c r="A71" t="s">
        <v>228</v>
      </c>
    </row>
    <row r="72" spans="1:1" x14ac:dyDescent="0.3">
      <c r="A72" t="s">
        <v>253</v>
      </c>
    </row>
    <row r="73" spans="1:1" x14ac:dyDescent="0.3">
      <c r="A73" t="s">
        <v>252</v>
      </c>
    </row>
    <row r="74" spans="1:1" x14ac:dyDescent="0.3">
      <c r="A74" t="s">
        <v>251</v>
      </c>
    </row>
    <row r="76" spans="1:1" x14ac:dyDescent="0.3">
      <c r="A76" s="72" t="s">
        <v>320</v>
      </c>
    </row>
    <row r="77" spans="1:1" x14ac:dyDescent="0.3">
      <c r="A77" t="s">
        <v>228</v>
      </c>
    </row>
    <row r="78" spans="1:1" x14ac:dyDescent="0.3">
      <c r="A78" t="s">
        <v>340</v>
      </c>
    </row>
    <row r="79" spans="1:1" x14ac:dyDescent="0.3">
      <c r="A79" t="s">
        <v>318</v>
      </c>
    </row>
    <row r="80" spans="1:1" x14ac:dyDescent="0.3">
      <c r="A80" t="s">
        <v>319</v>
      </c>
    </row>
    <row r="83" spans="1:3" x14ac:dyDescent="0.3">
      <c r="A83" s="72" t="s">
        <v>349</v>
      </c>
    </row>
    <row r="84" spans="1:3" x14ac:dyDescent="0.3">
      <c r="A84" t="s">
        <v>1044</v>
      </c>
      <c r="B84" t="s">
        <v>1043</v>
      </c>
      <c r="C84" t="s">
        <v>784</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3">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341</v>
      </c>
    </row>
    <row r="89" spans="1:3" x14ac:dyDescent="0.3">
      <c r="A89" s="72" t="s">
        <v>380</v>
      </c>
    </row>
    <row r="90" spans="1:3" x14ac:dyDescent="0.3">
      <c r="A90" t="s">
        <v>20</v>
      </c>
    </row>
    <row r="91" spans="1:3" x14ac:dyDescent="0.3">
      <c r="A91" s="111" t="s">
        <v>243</v>
      </c>
    </row>
    <row r="92" spans="1:3" x14ac:dyDescent="0.3">
      <c r="A92" t="s">
        <v>381</v>
      </c>
    </row>
    <row r="93" spans="1:3" x14ac:dyDescent="0.3">
      <c r="A93" t="s">
        <v>382</v>
      </c>
    </row>
    <row r="94" spans="1:3" ht="16.2" x14ac:dyDescent="0.3">
      <c r="A94" t="s">
        <v>385</v>
      </c>
    </row>
    <row r="95" spans="1:3" ht="16.2" x14ac:dyDescent="0.3">
      <c r="A95" t="s">
        <v>386</v>
      </c>
    </row>
    <row r="98" spans="1:1" x14ac:dyDescent="0.3">
      <c r="A98" s="72" t="s">
        <v>1025</v>
      </c>
    </row>
    <row r="99" spans="1:1" x14ac:dyDescent="0.3">
      <c r="A99" t="s">
        <v>1026</v>
      </c>
    </row>
    <row r="100" spans="1:1" x14ac:dyDescent="0.3">
      <c r="A100" t="s">
        <v>1027</v>
      </c>
    </row>
    <row r="103" spans="1:1" x14ac:dyDescent="0.3">
      <c r="A103" t="s">
        <v>1040</v>
      </c>
    </row>
    <row r="104" spans="1:1" x14ac:dyDescent="0.3">
      <c r="A104" t="s">
        <v>1039</v>
      </c>
    </row>
    <row r="105" spans="1:1" x14ac:dyDescent="0.3">
      <c r="A105" t="s">
        <v>1041</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787</v>
      </c>
      <c r="C2" s="384" t="s">
        <v>1046</v>
      </c>
    </row>
    <row r="4" spans="1:5" x14ac:dyDescent="0.3">
      <c r="B4" t="s">
        <v>788</v>
      </c>
    </row>
    <row r="6" spans="1:5" ht="28.8" x14ac:dyDescent="0.3">
      <c r="A6" s="401" t="s">
        <v>22</v>
      </c>
      <c r="B6" s="401" t="s">
        <v>790</v>
      </c>
      <c r="C6" s="401" t="s">
        <v>791</v>
      </c>
      <c r="D6" s="401" t="s">
        <v>789</v>
      </c>
      <c r="E6" s="401" t="s">
        <v>792</v>
      </c>
    </row>
    <row r="7" spans="1:5" ht="72" x14ac:dyDescent="0.3">
      <c r="A7" s="77">
        <f>ROW()-ROW(Pataisymai[[#Headers],[Eil. Nr.]])</f>
        <v>1</v>
      </c>
      <c r="B7" s="75" t="s">
        <v>849</v>
      </c>
      <c r="C7" s="407">
        <v>45357</v>
      </c>
      <c r="D7" s="75" t="s">
        <v>1008</v>
      </c>
      <c r="E7" s="74"/>
    </row>
    <row r="8" spans="1:5" x14ac:dyDescent="0.3">
      <c r="A8" s="77">
        <f>ROW()-ROW(Pataisymai[[#Headers],[Eil. Nr.]])</f>
        <v>2</v>
      </c>
      <c r="B8" s="75" t="s">
        <v>996</v>
      </c>
      <c r="C8" s="407">
        <v>45362</v>
      </c>
      <c r="D8" s="75"/>
      <c r="E8" s="74"/>
    </row>
    <row r="9" spans="1:5" ht="28.8" x14ac:dyDescent="0.3">
      <c r="A9" s="77">
        <f>ROW()-ROW(Pataisymai[[#Headers],[Eil. Nr.]])</f>
        <v>3</v>
      </c>
      <c r="B9" s="75" t="s">
        <v>1048</v>
      </c>
      <c r="C9" s="407">
        <v>45364</v>
      </c>
      <c r="D9" s="75" t="s">
        <v>1047</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opLeftCell="A6" zoomScale="120" zoomScaleNormal="120" workbookViewId="0">
      <selection activeCell="C13" sqref="C13"/>
    </sheetView>
  </sheetViews>
  <sheetFormatPr defaultRowHeight="14.4" x14ac:dyDescent="0.3"/>
  <cols>
    <col min="1" max="1" width="4.109375" customWidth="1"/>
    <col min="2" max="2" width="32.88671875" customWidth="1"/>
    <col min="3" max="3" width="26.6640625" customWidth="1"/>
    <col min="4" max="4" width="4.109375" customWidth="1"/>
  </cols>
  <sheetData>
    <row r="2" spans="2:5" x14ac:dyDescent="0.3">
      <c r="B2" s="383" t="s">
        <v>773</v>
      </c>
      <c r="C2" s="397">
        <v>1</v>
      </c>
    </row>
    <row r="3" spans="2:5" x14ac:dyDescent="0.3">
      <c r="B3" s="399"/>
      <c r="C3" s="400"/>
    </row>
    <row r="4" spans="2:5" x14ac:dyDescent="0.3">
      <c r="B4" s="72" t="s">
        <v>301</v>
      </c>
    </row>
    <row r="5" spans="2:5" x14ac:dyDescent="0.3">
      <c r="B5" s="72"/>
    </row>
    <row r="6" spans="2:5" ht="86.4" x14ac:dyDescent="0.3">
      <c r="B6" s="89" t="s">
        <v>720</v>
      </c>
      <c r="C6" s="89" t="s">
        <v>719</v>
      </c>
    </row>
    <row r="9" spans="2:5" x14ac:dyDescent="0.3">
      <c r="B9" s="415" t="s">
        <v>1028</v>
      </c>
      <c r="C9" s="415" t="s">
        <v>1027</v>
      </c>
    </row>
    <row r="12" spans="2:5" x14ac:dyDescent="0.3">
      <c r="B12" s="89" t="s">
        <v>455</v>
      </c>
      <c r="C12" s="88">
        <v>45539</v>
      </c>
    </row>
    <row r="13" spans="2:5" x14ac:dyDescent="0.3">
      <c r="B13" s="89" t="s">
        <v>239</v>
      </c>
      <c r="C13" s="88">
        <v>45569</v>
      </c>
    </row>
    <row r="14" spans="2:5" ht="28.8" x14ac:dyDescent="0.3">
      <c r="B14" s="89" t="s">
        <v>298</v>
      </c>
      <c r="C14" s="87">
        <v>24</v>
      </c>
    </row>
    <row r="15" spans="2:5" ht="28.8" x14ac:dyDescent="0.3">
      <c r="B15" s="89" t="s">
        <v>302</v>
      </c>
      <c r="C15" s="87">
        <v>5</v>
      </c>
    </row>
    <row r="16" spans="2:5" x14ac:dyDescent="0.3">
      <c r="B16" s="267" t="s">
        <v>305</v>
      </c>
      <c r="C16" s="266"/>
      <c r="E16" s="74" t="s">
        <v>366</v>
      </c>
    </row>
    <row r="17" spans="2:3" x14ac:dyDescent="0.3">
      <c r="B17" s="89" t="s">
        <v>440</v>
      </c>
      <c r="C17" s="87">
        <v>3</v>
      </c>
    </row>
    <row r="18" spans="2:3" x14ac:dyDescent="0.3">
      <c r="B18" s="268"/>
      <c r="C18" s="265"/>
    </row>
    <row r="19" spans="2:3" x14ac:dyDescent="0.3">
      <c r="B19" s="268"/>
      <c r="C19" s="265"/>
    </row>
    <row r="20" spans="2:3" x14ac:dyDescent="0.3">
      <c r="B20" s="269" t="s">
        <v>300</v>
      </c>
      <c r="C20" s="92" t="s">
        <v>245</v>
      </c>
    </row>
    <row r="21" spans="2:3" x14ac:dyDescent="0.3">
      <c r="B21" s="89" t="s">
        <v>221</v>
      </c>
      <c r="C21" s="93">
        <v>1.25</v>
      </c>
    </row>
    <row r="22" spans="2:3" x14ac:dyDescent="0.3">
      <c r="B22" s="89" t="s">
        <v>222</v>
      </c>
      <c r="C22" s="93">
        <v>0.65</v>
      </c>
    </row>
    <row r="23" spans="2:3" x14ac:dyDescent="0.3">
      <c r="B23" s="89" t="s">
        <v>223</v>
      </c>
      <c r="C23" s="94">
        <v>0</v>
      </c>
    </row>
    <row r="24" spans="2:3" x14ac:dyDescent="0.3">
      <c r="B24" s="89" t="s">
        <v>240</v>
      </c>
      <c r="C24" s="93">
        <v>1</v>
      </c>
    </row>
    <row r="25" spans="2:3" x14ac:dyDescent="0.3">
      <c r="B25" s="268"/>
      <c r="C25" s="265"/>
    </row>
    <row r="26" spans="2:3" x14ac:dyDescent="0.3">
      <c r="B26" s="268"/>
      <c r="C26" s="265"/>
    </row>
    <row r="27" spans="2:3" ht="28.8" x14ac:dyDescent="0.3">
      <c r="B27" s="89" t="s">
        <v>354</v>
      </c>
      <c r="C27" s="94">
        <v>0.5</v>
      </c>
    </row>
    <row r="29" spans="2:3" x14ac:dyDescent="0.3">
      <c r="B29" s="420" t="s">
        <v>1038</v>
      </c>
      <c r="C29" s="421" t="s">
        <v>1042</v>
      </c>
    </row>
    <row r="30" spans="2:3" x14ac:dyDescent="0.3">
      <c r="B30" s="418" t="s">
        <v>350</v>
      </c>
      <c r="C30" s="419" t="s">
        <v>1039</v>
      </c>
    </row>
    <row r="31" spans="2:3" x14ac:dyDescent="0.3">
      <c r="B31" s="418" t="s">
        <v>351</v>
      </c>
      <c r="C31" s="419" t="s">
        <v>1039</v>
      </c>
    </row>
    <row r="32" spans="2:3" x14ac:dyDescent="0.3">
      <c r="B32" s="422" t="s">
        <v>341</v>
      </c>
      <c r="C32" s="423" t="s">
        <v>1041</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4" t="s">
        <v>5</v>
      </c>
      <c r="C2" s="424"/>
      <c r="D2" s="424"/>
    </row>
    <row r="4" spans="2:4" s="347" customFormat="1" ht="26.25" customHeight="1" x14ac:dyDescent="0.3">
      <c r="B4" s="348" t="s">
        <v>22</v>
      </c>
      <c r="C4" s="348" t="s">
        <v>714</v>
      </c>
      <c r="D4" s="348" t="s">
        <v>378</v>
      </c>
    </row>
    <row r="5" spans="2:4" s="347" customFormat="1" ht="14.4" x14ac:dyDescent="0.3">
      <c r="B5" s="349">
        <f>ROW()-ROW(Turinys[[#Headers],[Eil. Nr.]])</f>
        <v>1</v>
      </c>
      <c r="C5" s="349"/>
      <c r="D5" s="350" t="s">
        <v>296</v>
      </c>
    </row>
    <row r="6" spans="2:4" s="347" customFormat="1" ht="14.4" x14ac:dyDescent="0.3">
      <c r="B6" s="349">
        <f>ROW()-ROW(Turinys[[#Headers],[Eil. Nr.]])</f>
        <v>2</v>
      </c>
      <c r="C6" s="349" t="s">
        <v>0</v>
      </c>
      <c r="D6" s="350" t="s">
        <v>774</v>
      </c>
    </row>
    <row r="7" spans="2:4" s="347" customFormat="1" ht="14.4" x14ac:dyDescent="0.3">
      <c r="B7" s="349">
        <f>ROW()-ROW(Turinys[[#Headers],[Eil. Nr.]])</f>
        <v>3</v>
      </c>
      <c r="C7" s="349" t="s">
        <v>7</v>
      </c>
      <c r="D7" s="350" t="s">
        <v>775</v>
      </c>
    </row>
    <row r="8" spans="2:4" s="347" customFormat="1" ht="28.8" x14ac:dyDescent="0.3">
      <c r="B8" s="349">
        <f>ROW()-ROW(Turinys[[#Headers],[Eil. Nr.]])</f>
        <v>4</v>
      </c>
      <c r="C8" s="349" t="s">
        <v>8</v>
      </c>
      <c r="D8" s="350" t="s">
        <v>776</v>
      </c>
    </row>
    <row r="9" spans="2:4" s="347" customFormat="1" ht="14.4" x14ac:dyDescent="0.3">
      <c r="B9" s="349">
        <f>ROW()-ROW(Turinys[[#Headers],[Eil. Nr.]])</f>
        <v>5</v>
      </c>
      <c r="C9" s="349" t="s">
        <v>101</v>
      </c>
      <c r="D9" s="350" t="s">
        <v>777</v>
      </c>
    </row>
    <row r="10" spans="2:4" s="347" customFormat="1" ht="14.4" x14ac:dyDescent="0.3">
      <c r="B10" s="349">
        <f>ROW()-ROW(Turinys[[#Headers],[Eil. Nr.]])</f>
        <v>6</v>
      </c>
      <c r="C10" s="349" t="s">
        <v>9</v>
      </c>
      <c r="D10" s="350" t="s">
        <v>778</v>
      </c>
    </row>
    <row r="11" spans="2:4" s="347" customFormat="1" ht="14.4" x14ac:dyDescent="0.3">
      <c r="B11" s="349">
        <f>ROW()-ROW(Turinys[[#Headers],[Eil. Nr.]])</f>
        <v>7</v>
      </c>
      <c r="C11" s="349" t="s">
        <v>21</v>
      </c>
      <c r="D11" s="350" t="s">
        <v>779</v>
      </c>
    </row>
    <row r="12" spans="2:4" s="347" customFormat="1" ht="14.4" x14ac:dyDescent="0.3">
      <c r="B12" s="349">
        <f>ROW()-ROW(Turinys[[#Headers],[Eil. Nr.]])</f>
        <v>8</v>
      </c>
      <c r="C12" s="349" t="s">
        <v>34</v>
      </c>
      <c r="D12" s="350" t="s">
        <v>780</v>
      </c>
    </row>
    <row r="13" spans="2:4" s="347" customFormat="1" ht="14.4" x14ac:dyDescent="0.3">
      <c r="B13" s="349">
        <f>ROW()-ROW(Turinys[[#Headers],[Eil. Nr.]])</f>
        <v>9</v>
      </c>
      <c r="C13" s="349" t="s">
        <v>36</v>
      </c>
      <c r="D13" s="350" t="s">
        <v>781</v>
      </c>
    </row>
    <row r="14" spans="2:4" s="347" customFormat="1" ht="14.4" x14ac:dyDescent="0.3">
      <c r="B14" s="349">
        <f>ROW()-ROW(Turinys[[#Headers],[Eil. Nr.]])</f>
        <v>10</v>
      </c>
      <c r="C14" s="349" t="s">
        <v>715</v>
      </c>
      <c r="D14" s="350" t="s">
        <v>91</v>
      </c>
    </row>
    <row r="15" spans="2:4" s="347" customFormat="1" ht="14.4" x14ac:dyDescent="0.3">
      <c r="B15" s="349">
        <f>ROW()-ROW(Turinys[[#Headers],[Eil. Nr.]])</f>
        <v>11</v>
      </c>
      <c r="C15" s="349" t="s">
        <v>716</v>
      </c>
      <c r="D15" s="350" t="s">
        <v>150</v>
      </c>
    </row>
    <row r="16" spans="2:4" s="347" customFormat="1" ht="14.4" x14ac:dyDescent="0.3">
      <c r="B16" s="349">
        <f>ROW()-ROW(Turinys[[#Headers],[Eil. Nr.]])</f>
        <v>12</v>
      </c>
      <c r="C16" s="349" t="s">
        <v>717</v>
      </c>
      <c r="D16" s="350" t="s">
        <v>162</v>
      </c>
    </row>
    <row r="17" spans="2:4" s="347" customFormat="1" ht="14.4" x14ac:dyDescent="0.3">
      <c r="B17" s="349">
        <f>ROW()-ROW(Turinys[[#Headers],[Eil. Nr.]])</f>
        <v>13</v>
      </c>
      <c r="C17" s="349" t="s">
        <v>159</v>
      </c>
      <c r="D17" s="350" t="s">
        <v>782</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450</v>
      </c>
    </row>
    <row r="3" spans="1:4" x14ac:dyDescent="0.3">
      <c r="B3" s="183" t="s">
        <v>566</v>
      </c>
    </row>
    <row r="4" spans="1:4" x14ac:dyDescent="0.3">
      <c r="B4" s="184" t="s">
        <v>567</v>
      </c>
    </row>
    <row r="5" spans="1:4" x14ac:dyDescent="0.3">
      <c r="B5" s="370" t="s">
        <v>568</v>
      </c>
    </row>
    <row r="6" spans="1:4" ht="24" x14ac:dyDescent="0.3">
      <c r="B6" s="371" t="s">
        <v>569</v>
      </c>
      <c r="D6" t="s">
        <v>456</v>
      </c>
    </row>
    <row r="7" spans="1:4" ht="24" x14ac:dyDescent="0.3">
      <c r="B7" s="372" t="s">
        <v>565</v>
      </c>
    </row>
    <row r="8" spans="1:4" ht="36" x14ac:dyDescent="0.3">
      <c r="B8" s="185" t="s">
        <v>718</v>
      </c>
      <c r="D8" s="111" t="s">
        <v>451</v>
      </c>
    </row>
    <row r="9" spans="1:4" ht="36.6" x14ac:dyDescent="0.3">
      <c r="B9" s="373" t="s">
        <v>723</v>
      </c>
      <c r="D9" t="s">
        <v>570</v>
      </c>
    </row>
    <row r="11" spans="1:4" ht="48.6" x14ac:dyDescent="0.3">
      <c r="A11" s="77"/>
      <c r="B11" s="374" t="s">
        <v>452</v>
      </c>
    </row>
    <row r="12" spans="1:4" ht="36.6" x14ac:dyDescent="0.3">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topLeftCell="A2" zoomScale="130" zoomScaleNormal="130" workbookViewId="0">
      <selection activeCell="A9" sqref="A9:E9"/>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296</v>
      </c>
    </row>
    <row r="2" spans="1:11" ht="25.2" customHeight="1" x14ac:dyDescent="0.3">
      <c r="A2" s="425"/>
      <c r="B2" s="425"/>
      <c r="C2" s="425"/>
      <c r="D2" s="425"/>
      <c r="E2" s="425"/>
      <c r="G2" s="104" t="s">
        <v>361</v>
      </c>
    </row>
    <row r="3" spans="1:11" x14ac:dyDescent="0.3">
      <c r="C3" s="90" t="s">
        <v>297</v>
      </c>
      <c r="D3" s="90"/>
      <c r="G3" s="126"/>
    </row>
    <row r="4" spans="1:11" ht="25.2" customHeight="1" x14ac:dyDescent="0.3">
      <c r="A4" s="428"/>
      <c r="B4" s="428"/>
      <c r="C4" s="428"/>
      <c r="D4" s="428"/>
      <c r="E4" s="428"/>
      <c r="G4" s="126"/>
    </row>
    <row r="5" spans="1:11" x14ac:dyDescent="0.3">
      <c r="C5" s="90" t="s">
        <v>384</v>
      </c>
      <c r="D5" s="90"/>
      <c r="G5" s="126"/>
    </row>
    <row r="6" spans="1:11" ht="10.199999999999999" customHeight="1" x14ac:dyDescent="0.3">
      <c r="C6" s="90"/>
      <c r="D6" s="90"/>
      <c r="G6" s="126"/>
    </row>
    <row r="7" spans="1:11" ht="18" x14ac:dyDescent="0.3">
      <c r="A7" s="431" t="s">
        <v>224</v>
      </c>
      <c r="B7" s="431"/>
      <c r="C7" s="431"/>
      <c r="D7" s="431"/>
      <c r="E7" s="431"/>
      <c r="G7" s="126"/>
    </row>
    <row r="8" spans="1:11" ht="10.199999999999999" customHeight="1" x14ac:dyDescent="0.3">
      <c r="A8" s="70"/>
      <c r="G8" s="126"/>
    </row>
    <row r="9" spans="1:11" ht="63.6" customHeight="1" x14ac:dyDescent="0.3">
      <c r="A9" s="430" t="s">
        <v>1049</v>
      </c>
      <c r="B9" s="430"/>
      <c r="C9" s="430"/>
      <c r="D9" s="430"/>
      <c r="E9" s="430"/>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294</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295</v>
      </c>
      <c r="D14" s="81"/>
      <c r="G14" s="126"/>
    </row>
    <row r="15" spans="1:11" x14ac:dyDescent="0.3">
      <c r="A15" s="188" t="s">
        <v>0</v>
      </c>
      <c r="B15" s="426" t="s">
        <v>225</v>
      </c>
      <c r="C15" s="426"/>
      <c r="D15" s="426"/>
      <c r="E15" s="426"/>
      <c r="G15" s="126"/>
    </row>
    <row r="16" spans="1:11" x14ac:dyDescent="0.3">
      <c r="A16" s="189" t="s">
        <v>1</v>
      </c>
      <c r="B16" s="432" t="s">
        <v>238</v>
      </c>
      <c r="C16" s="432"/>
      <c r="D16" s="432"/>
      <c r="E16" s="432"/>
      <c r="G16" s="126"/>
    </row>
    <row r="17" spans="1:7" ht="19.2" customHeight="1" x14ac:dyDescent="0.3">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1901-12-30</v>
      </c>
    </row>
    <row r="20" spans="1:7" ht="15" thickTop="1" x14ac:dyDescent="0.3">
      <c r="A20" s="188" t="s">
        <v>3</v>
      </c>
      <c r="B20" s="427" t="s">
        <v>226</v>
      </c>
      <c r="C20" s="427"/>
      <c r="D20" s="427"/>
      <c r="E20" s="427"/>
      <c r="G20" s="126"/>
    </row>
    <row r="21" spans="1:7" x14ac:dyDescent="0.3">
      <c r="A21" s="89" t="s">
        <v>234</v>
      </c>
      <c r="B21" s="89" t="s">
        <v>227</v>
      </c>
      <c r="C21" s="439" t="s">
        <v>228</v>
      </c>
      <c r="D21" s="440"/>
      <c r="E21" s="441"/>
      <c r="G21" s="126" t="s">
        <v>793</v>
      </c>
    </row>
    <row r="22" spans="1:7" ht="28.8" x14ac:dyDescent="0.3">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232</v>
      </c>
      <c r="C23" s="429" t="s">
        <v>228</v>
      </c>
      <c r="D23" s="429"/>
      <c r="E23" s="429"/>
      <c r="G23" s="126" t="s">
        <v>793</v>
      </c>
    </row>
    <row r="24" spans="1:7" x14ac:dyDescent="0.3">
      <c r="A24" s="89" t="s">
        <v>370</v>
      </c>
      <c r="B24" s="89" t="s">
        <v>233</v>
      </c>
      <c r="C24" s="429" t="s">
        <v>228</v>
      </c>
      <c r="D24" s="429"/>
      <c r="E24" s="429"/>
      <c r="G24" s="126" t="s">
        <v>307</v>
      </c>
    </row>
    <row r="25" spans="1:7" x14ac:dyDescent="0.3">
      <c r="A25" s="75" t="s">
        <v>371</v>
      </c>
      <c r="B25" s="75" t="s">
        <v>367</v>
      </c>
      <c r="C25" s="411" t="str" cm="1">
        <f t="array" ref="C25">IFERROR(_xlfn.UNIQUE(_xlfn._xlws.FILTER('4'!D:D, ('4'!$B:$B="Veiklos kodas ir pavadinimas pagal EVRK")*('4'!$D:$D&lt;&gt;"")))," –")</f>
        <v xml:space="preserve"> –</v>
      </c>
      <c r="D25" s="412"/>
      <c r="E25" s="412"/>
      <c r="G25" s="376" t="s">
        <v>786</v>
      </c>
    </row>
    <row r="26" spans="1:7" x14ac:dyDescent="0.3">
      <c r="C26" s="411"/>
      <c r="D26" s="412"/>
      <c r="E26" s="412"/>
      <c r="G26" s="126"/>
    </row>
    <row r="27" spans="1:7" x14ac:dyDescent="0.3">
      <c r="C27" s="411"/>
      <c r="D27" s="412"/>
      <c r="E27" s="412"/>
      <c r="G27" s="104"/>
    </row>
    <row r="28" spans="1:7" x14ac:dyDescent="0.3">
      <c r="C28" s="411"/>
      <c r="D28" s="413"/>
      <c r="E28" s="413"/>
      <c r="G28" s="104"/>
    </row>
    <row r="29" spans="1:7" x14ac:dyDescent="0.3">
      <c r="C29" s="411"/>
      <c r="D29" s="412"/>
      <c r="E29" s="412"/>
      <c r="G29" s="104"/>
    </row>
    <row r="30" spans="1:7" x14ac:dyDescent="0.3">
      <c r="C30" s="411"/>
      <c r="D30" s="412"/>
      <c r="E30" s="412"/>
      <c r="G30" s="104"/>
    </row>
    <row r="31" spans="1:7" x14ac:dyDescent="0.3">
      <c r="C31" s="411"/>
      <c r="D31" s="412"/>
      <c r="E31" s="412"/>
      <c r="G31" s="104"/>
    </row>
    <row r="32" spans="1:7" x14ac:dyDescent="0.3">
      <c r="C32" s="411"/>
      <c r="D32" s="412"/>
      <c r="E32" s="412"/>
      <c r="G32" s="104"/>
    </row>
    <row r="33" spans="3:7" x14ac:dyDescent="0.3">
      <c r="C33" s="411"/>
      <c r="D33" s="412"/>
      <c r="E33" s="412"/>
      <c r="G33" s="104"/>
    </row>
    <row r="34" spans="3:7" x14ac:dyDescent="0.3">
      <c r="C34" s="411"/>
      <c r="D34" s="412"/>
      <c r="E34" s="412"/>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9" sqref="C29:K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2" t="s">
        <v>711</v>
      </c>
      <c r="C1" s="443"/>
      <c r="D1" s="443"/>
      <c r="E1" s="443"/>
      <c r="F1" s="443"/>
      <c r="G1" s="443"/>
      <c r="H1" s="443"/>
      <c r="I1" s="443"/>
      <c r="J1" s="443"/>
      <c r="K1" s="444"/>
      <c r="M1" s="86" t="s">
        <v>296</v>
      </c>
    </row>
    <row r="2" spans="1:13" s="74" customFormat="1" ht="144" customHeight="1" x14ac:dyDescent="0.3">
      <c r="A2" s="76" t="s">
        <v>247</v>
      </c>
      <c r="B2" s="76" t="s">
        <v>324</v>
      </c>
      <c r="C2" s="461"/>
      <c r="D2" s="461"/>
      <c r="E2" s="461"/>
      <c r="F2" s="461"/>
      <c r="G2" s="461"/>
      <c r="H2" s="461"/>
      <c r="I2" s="461"/>
      <c r="J2" s="461"/>
      <c r="K2" s="461"/>
      <c r="M2" s="385" t="s">
        <v>783</v>
      </c>
    </row>
    <row r="3" spans="1:13" s="74" customFormat="1" ht="144" customHeight="1" x14ac:dyDescent="0.3">
      <c r="A3" s="76" t="s">
        <v>248</v>
      </c>
      <c r="B3" s="76" t="s">
        <v>236</v>
      </c>
      <c r="C3" s="461"/>
      <c r="D3" s="461"/>
      <c r="E3" s="461"/>
      <c r="F3" s="461"/>
      <c r="G3" s="461"/>
      <c r="H3" s="461"/>
      <c r="I3" s="461"/>
      <c r="J3" s="461"/>
      <c r="K3" s="461"/>
      <c r="M3" s="186" t="s">
        <v>511</v>
      </c>
    </row>
    <row r="4" spans="1:13" s="74" customFormat="1" ht="9.6" customHeight="1" x14ac:dyDescent="0.3">
      <c r="M4" s="101"/>
    </row>
    <row r="5" spans="1:13" ht="30" customHeight="1" x14ac:dyDescent="0.3">
      <c r="A5" s="188" t="s">
        <v>8</v>
      </c>
      <c r="B5" s="468" t="s">
        <v>713</v>
      </c>
      <c r="C5" s="469"/>
      <c r="D5" s="469"/>
      <c r="E5" s="469"/>
      <c r="F5" s="469"/>
      <c r="G5" s="469"/>
      <c r="H5" s="469"/>
      <c r="I5" s="469"/>
      <c r="J5" s="469"/>
      <c r="K5" s="469"/>
      <c r="M5" s="101"/>
    </row>
    <row r="6" spans="1:13" ht="14.85" customHeight="1" x14ac:dyDescent="0.3">
      <c r="A6" s="188" t="s">
        <v>249</v>
      </c>
      <c r="B6" s="427" t="s">
        <v>325</v>
      </c>
      <c r="C6" s="427"/>
      <c r="D6" s="427"/>
      <c r="E6" s="427"/>
      <c r="F6" s="427"/>
      <c r="G6" s="427"/>
      <c r="H6" s="427"/>
      <c r="I6" s="427"/>
      <c r="J6" s="427"/>
      <c r="K6" s="427"/>
      <c r="M6" s="101"/>
    </row>
    <row r="7" spans="1:13" x14ac:dyDescent="0.3">
      <c r="A7" s="188" t="s">
        <v>293</v>
      </c>
      <c r="B7" s="460" t="s">
        <v>313</v>
      </c>
      <c r="C7" s="460"/>
      <c r="D7" s="460"/>
      <c r="E7" s="460"/>
      <c r="F7" s="460"/>
      <c r="G7" s="460"/>
      <c r="H7" s="460"/>
      <c r="I7" s="460"/>
      <c r="J7" s="460"/>
      <c r="K7" s="460"/>
      <c r="M7" s="97"/>
    </row>
    <row r="8" spans="1:13" ht="63" customHeight="1" x14ac:dyDescent="0.3">
      <c r="A8" s="471" t="s">
        <v>308</v>
      </c>
      <c r="B8" s="471"/>
      <c r="C8" s="471"/>
      <c r="D8" s="471"/>
      <c r="E8" s="471"/>
      <c r="F8" s="471"/>
      <c r="G8" s="471"/>
      <c r="H8" s="471"/>
      <c r="I8" s="471"/>
      <c r="J8" s="471"/>
      <c r="K8" s="471"/>
      <c r="M8" s="97"/>
    </row>
    <row r="9" spans="1:13" ht="30.6" customHeight="1" x14ac:dyDescent="0.3">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 thickBot="1" x14ac:dyDescent="0.35">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326</v>
      </c>
      <c r="B11" s="80" t="s">
        <v>315</v>
      </c>
      <c r="C11" s="105"/>
      <c r="D11" s="105"/>
      <c r="E11" s="105"/>
      <c r="F11" s="105"/>
      <c r="G11" s="105"/>
      <c r="H11" s="105"/>
      <c r="I11" s="105"/>
      <c r="J11" s="105"/>
      <c r="K11" s="105"/>
      <c r="M11" s="97"/>
    </row>
    <row r="12" spans="1:13" ht="28.8" x14ac:dyDescent="0.3">
      <c r="A12" s="76" t="s">
        <v>329</v>
      </c>
      <c r="B12" s="76" t="s">
        <v>314</v>
      </c>
      <c r="C12" s="87" t="str">
        <f>IFERROR(C13/C11,"-")</f>
        <v>-</v>
      </c>
      <c r="D12" s="102"/>
      <c r="E12" s="102"/>
      <c r="F12" s="102"/>
      <c r="G12" s="102"/>
      <c r="H12" s="102"/>
      <c r="I12" s="102"/>
      <c r="J12" s="102"/>
      <c r="K12" s="102"/>
      <c r="M12" s="97"/>
    </row>
    <row r="13" spans="1:13" ht="28.8" x14ac:dyDescent="0.3">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x14ac:dyDescent="0.35">
      <c r="A14" s="100" t="s">
        <v>331</v>
      </c>
      <c r="B14" s="100" t="s">
        <v>328</v>
      </c>
      <c r="C14" s="470"/>
      <c r="D14" s="470"/>
      <c r="E14" s="470"/>
      <c r="F14" s="470"/>
      <c r="G14" s="470"/>
      <c r="H14" s="470"/>
      <c r="I14" s="470"/>
      <c r="J14" s="470"/>
      <c r="K14" s="470"/>
      <c r="M14" s="104" t="s">
        <v>327</v>
      </c>
    </row>
    <row r="15" spans="1:13" ht="7.2" customHeight="1" thickTop="1" x14ac:dyDescent="0.3">
      <c r="B15" s="78"/>
      <c r="M15" s="97"/>
    </row>
    <row r="16" spans="1:13" ht="14.85" customHeight="1" x14ac:dyDescent="0.3">
      <c r="A16" s="188" t="s">
        <v>332</v>
      </c>
      <c r="B16" s="460" t="s">
        <v>322</v>
      </c>
      <c r="C16" s="460"/>
      <c r="D16" s="460"/>
      <c r="E16" s="460"/>
      <c r="F16" s="460"/>
      <c r="G16" s="460"/>
      <c r="H16" s="460"/>
      <c r="I16" s="460"/>
      <c r="J16" s="460"/>
      <c r="K16" s="460"/>
      <c r="M16" s="97"/>
    </row>
    <row r="17" spans="1:13" ht="40.950000000000003" customHeight="1" x14ac:dyDescent="0.3">
      <c r="A17" s="445" t="s">
        <v>323</v>
      </c>
      <c r="B17" s="445"/>
      <c r="C17" s="445"/>
      <c r="D17" s="445"/>
      <c r="E17" s="445"/>
      <c r="F17" s="445"/>
      <c r="G17" s="445"/>
      <c r="H17" s="445"/>
      <c r="I17" s="445"/>
      <c r="J17" s="445"/>
      <c r="K17" s="445"/>
      <c r="M17" s="97"/>
    </row>
    <row r="18" spans="1:13" ht="52.2" customHeight="1" thickBot="1" x14ac:dyDescent="0.35">
      <c r="A18" s="190" t="s">
        <v>22</v>
      </c>
      <c r="B18" s="191" t="s">
        <v>312</v>
      </c>
      <c r="C18" s="463" t="s">
        <v>311</v>
      </c>
      <c r="D18" s="463"/>
      <c r="E18" s="463" t="s">
        <v>317</v>
      </c>
      <c r="F18" s="463"/>
      <c r="G18" s="191" t="s">
        <v>321</v>
      </c>
      <c r="H18" s="463" t="s">
        <v>309</v>
      </c>
      <c r="I18" s="463"/>
      <c r="J18" s="447" t="s">
        <v>310</v>
      </c>
      <c r="K18" s="448"/>
      <c r="M18" s="97"/>
    </row>
    <row r="19" spans="1:13" ht="24.6" thickTop="1" x14ac:dyDescent="0.3">
      <c r="A19" s="395" t="s">
        <v>333</v>
      </c>
      <c r="B19" s="389"/>
      <c r="C19" s="466" t="s">
        <v>228</v>
      </c>
      <c r="D19" s="466"/>
      <c r="E19" s="464"/>
      <c r="F19" s="464"/>
      <c r="G19" s="392"/>
      <c r="H19" s="456"/>
      <c r="I19" s="457"/>
      <c r="J19" s="475"/>
      <c r="K19" s="475"/>
      <c r="M19" s="97" t="s">
        <v>977</v>
      </c>
    </row>
    <row r="20" spans="1:13" x14ac:dyDescent="0.3">
      <c r="A20" s="395" t="s">
        <v>334</v>
      </c>
      <c r="B20" s="390"/>
      <c r="C20" s="446" t="s">
        <v>228</v>
      </c>
      <c r="D20" s="446"/>
      <c r="E20" s="465"/>
      <c r="F20" s="465"/>
      <c r="G20" s="393"/>
      <c r="H20" s="458"/>
      <c r="I20" s="459"/>
      <c r="J20" s="476"/>
      <c r="K20" s="476"/>
      <c r="M20" s="97"/>
    </row>
    <row r="21" spans="1:13" x14ac:dyDescent="0.3">
      <c r="A21" s="395" t="s">
        <v>335</v>
      </c>
      <c r="B21" s="390"/>
      <c r="C21" s="446" t="s">
        <v>228</v>
      </c>
      <c r="D21" s="446"/>
      <c r="E21" s="465"/>
      <c r="F21" s="465"/>
      <c r="G21" s="393"/>
      <c r="H21" s="458"/>
      <c r="I21" s="459"/>
      <c r="J21" s="476"/>
      <c r="K21" s="476"/>
      <c r="M21" s="97"/>
    </row>
    <row r="22" spans="1:13" x14ac:dyDescent="0.3">
      <c r="A22" s="395" t="s">
        <v>336</v>
      </c>
      <c r="B22" s="390"/>
      <c r="C22" s="446" t="s">
        <v>228</v>
      </c>
      <c r="D22" s="446"/>
      <c r="E22" s="465"/>
      <c r="F22" s="465"/>
      <c r="G22" s="393"/>
      <c r="H22" s="458"/>
      <c r="I22" s="459"/>
      <c r="J22" s="476"/>
      <c r="K22" s="476"/>
      <c r="M22" s="97"/>
    </row>
    <row r="23" spans="1:13" x14ac:dyDescent="0.3">
      <c r="A23" s="395" t="s">
        <v>337</v>
      </c>
      <c r="B23" s="390"/>
      <c r="C23" s="446" t="s">
        <v>228</v>
      </c>
      <c r="D23" s="446"/>
      <c r="E23" s="465"/>
      <c r="F23" s="465"/>
      <c r="G23" s="393"/>
      <c r="H23" s="458"/>
      <c r="I23" s="459"/>
      <c r="J23" s="476"/>
      <c r="K23" s="476"/>
      <c r="M23" s="97"/>
    </row>
    <row r="24" spans="1:13" x14ac:dyDescent="0.3">
      <c r="A24" s="395" t="s">
        <v>338</v>
      </c>
      <c r="B24" s="390"/>
      <c r="C24" s="446" t="s">
        <v>228</v>
      </c>
      <c r="D24" s="446"/>
      <c r="E24" s="465"/>
      <c r="F24" s="465"/>
      <c r="G24" s="393"/>
      <c r="H24" s="458"/>
      <c r="I24" s="459"/>
      <c r="J24" s="476"/>
      <c r="K24" s="476"/>
      <c r="M24" s="97"/>
    </row>
    <row r="25" spans="1:13" ht="15" thickBot="1" x14ac:dyDescent="0.35">
      <c r="A25" s="396" t="s">
        <v>339</v>
      </c>
      <c r="B25" s="391"/>
      <c r="C25" s="462" t="s">
        <v>228</v>
      </c>
      <c r="D25" s="462"/>
      <c r="E25" s="467"/>
      <c r="F25" s="467"/>
      <c r="G25" s="394"/>
      <c r="H25" s="472"/>
      <c r="I25" s="473"/>
      <c r="J25" s="474"/>
      <c r="K25" s="474"/>
      <c r="M25" s="97"/>
    </row>
    <row r="26" spans="1:13" ht="15" thickTop="1" x14ac:dyDescent="0.3">
      <c r="A26" s="78"/>
      <c r="B26" s="78"/>
      <c r="C26" s="78"/>
      <c r="D26" s="78"/>
      <c r="M26" s="101"/>
    </row>
    <row r="27" spans="1:13" x14ac:dyDescent="0.3">
      <c r="A27" s="188" t="s">
        <v>344</v>
      </c>
      <c r="B27" s="442" t="s">
        <v>306</v>
      </c>
      <c r="C27" s="443"/>
      <c r="D27" s="443"/>
      <c r="E27" s="443"/>
      <c r="F27" s="443"/>
      <c r="G27" s="443"/>
      <c r="H27" s="443"/>
      <c r="I27" s="443"/>
      <c r="J27" s="443"/>
      <c r="K27" s="444"/>
      <c r="M27" s="101"/>
    </row>
    <row r="28" spans="1:13" ht="144" customHeight="1" x14ac:dyDescent="0.3">
      <c r="A28" s="76" t="s">
        <v>345</v>
      </c>
      <c r="B28" s="110" t="s">
        <v>348</v>
      </c>
      <c r="C28" s="461"/>
      <c r="D28" s="461"/>
      <c r="E28" s="461"/>
      <c r="F28" s="461"/>
      <c r="G28" s="461"/>
      <c r="H28" s="461"/>
      <c r="I28" s="461"/>
      <c r="J28" s="461"/>
      <c r="K28" s="461"/>
      <c r="M28" s="186" t="s">
        <v>421</v>
      </c>
    </row>
    <row r="29" spans="1:13" ht="144" customHeight="1" x14ac:dyDescent="0.3">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D16" sqref="D16:L1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296</v>
      </c>
      <c r="O1" s="116" t="s">
        <v>377</v>
      </c>
      <c r="P1" s="116" t="s">
        <v>378</v>
      </c>
      <c r="Q1" s="116">
        <v>1</v>
      </c>
      <c r="R1" s="116">
        <v>2</v>
      </c>
      <c r="S1" s="133">
        <v>3</v>
      </c>
      <c r="T1" s="131"/>
    </row>
    <row r="2" spans="1:20" s="7" customFormat="1" ht="13.8" x14ac:dyDescent="0.3">
      <c r="A2" s="192" t="s">
        <v>101</v>
      </c>
      <c r="B2" s="489" t="s">
        <v>38</v>
      </c>
      <c r="C2" s="489"/>
      <c r="D2" s="489"/>
      <c r="E2" s="489"/>
      <c r="F2" s="489"/>
      <c r="G2" s="489"/>
      <c r="H2" s="489"/>
      <c r="I2" s="489"/>
      <c r="J2" s="489"/>
      <c r="K2" s="489"/>
      <c r="L2" s="489"/>
      <c r="M2" s="6"/>
      <c r="N2" s="175"/>
      <c r="O2" s="115"/>
      <c r="P2" s="116"/>
      <c r="Q2" s="115"/>
      <c r="R2" s="115"/>
      <c r="S2" s="115"/>
      <c r="T2" s="132"/>
    </row>
    <row r="3" spans="1:20" ht="13.8" x14ac:dyDescent="0.3">
      <c r="N3" s="175"/>
      <c r="O3" s="116"/>
      <c r="P3" s="116"/>
      <c r="Q3" s="115"/>
      <c r="R3" s="116"/>
      <c r="S3" s="133"/>
      <c r="T3" s="131"/>
    </row>
    <row r="4" spans="1:20" ht="22.8" x14ac:dyDescent="0.3">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thickBot="1" x14ac:dyDescent="0.35">
      <c r="A5" s="492"/>
      <c r="B5" s="493"/>
      <c r="C5" s="49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x14ac:dyDescent="0.3">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379</v>
      </c>
      <c r="C16" s="130"/>
      <c r="D16" s="477"/>
      <c r="E16" s="477"/>
      <c r="F16" s="477"/>
      <c r="G16" s="477"/>
      <c r="H16" s="477"/>
      <c r="I16" s="477"/>
      <c r="J16" s="477"/>
      <c r="K16" s="477"/>
      <c r="L16" s="477"/>
      <c r="N16" s="175" t="s">
        <v>785</v>
      </c>
      <c r="O16" s="134">
        <v>2</v>
      </c>
      <c r="P16" s="116">
        <f t="shared" si="5"/>
        <v>4</v>
      </c>
      <c r="Q16" s="116">
        <f>COUNTIFS($O$1:$O16,1)</f>
        <v>2</v>
      </c>
      <c r="R16" s="116">
        <f t="shared" si="2"/>
        <v>6</v>
      </c>
      <c r="S16" s="116"/>
      <c r="T16" s="131" t="str">
        <f t="shared" si="3"/>
        <v>4.2.6.</v>
      </c>
    </row>
    <row r="17" spans="1:21" ht="13.8" x14ac:dyDescent="0.3">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x14ac:dyDescent="0.3">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379</v>
      </c>
      <c r="C23" s="142"/>
      <c r="D23" s="482"/>
      <c r="E23" s="482"/>
      <c r="F23" s="482"/>
      <c r="G23" s="482"/>
      <c r="H23" s="482"/>
      <c r="I23" s="482"/>
      <c r="J23" s="482"/>
      <c r="K23" s="482"/>
      <c r="L23" s="482"/>
      <c r="N23" s="175" t="s">
        <v>785</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379</v>
      </c>
      <c r="C30" s="142"/>
      <c r="D30" s="482"/>
      <c r="E30" s="482"/>
      <c r="F30" s="482"/>
      <c r="G30" s="482"/>
      <c r="H30" s="482"/>
      <c r="I30" s="482"/>
      <c r="J30" s="482"/>
      <c r="K30" s="482"/>
      <c r="L30" s="482"/>
      <c r="N30" s="175" t="s">
        <v>785</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379</v>
      </c>
      <c r="C37" s="142"/>
      <c r="D37" s="482"/>
      <c r="E37" s="482"/>
      <c r="F37" s="482"/>
      <c r="G37" s="482"/>
      <c r="H37" s="482"/>
      <c r="I37" s="482"/>
      <c r="J37" s="482"/>
      <c r="K37" s="482"/>
      <c r="L37" s="482"/>
      <c r="N37" s="175" t="s">
        <v>785</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379</v>
      </c>
      <c r="C44" s="142"/>
      <c r="D44" s="482"/>
      <c r="E44" s="482"/>
      <c r="F44" s="482"/>
      <c r="G44" s="482"/>
      <c r="H44" s="482"/>
      <c r="I44" s="482"/>
      <c r="J44" s="482"/>
      <c r="K44" s="482"/>
      <c r="L44" s="482"/>
      <c r="N44" s="175" t="s">
        <v>785</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379</v>
      </c>
      <c r="C50" s="130"/>
      <c r="D50" s="477"/>
      <c r="E50" s="477"/>
      <c r="F50" s="477"/>
      <c r="G50" s="477"/>
      <c r="H50" s="477"/>
      <c r="I50" s="477"/>
      <c r="J50" s="477"/>
      <c r="K50" s="477"/>
      <c r="L50" s="477"/>
      <c r="N50" s="175" t="s">
        <v>785</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379</v>
      </c>
      <c r="C56" s="130"/>
      <c r="D56" s="477"/>
      <c r="E56" s="477"/>
      <c r="F56" s="477"/>
      <c r="G56" s="477"/>
      <c r="H56" s="477"/>
      <c r="I56" s="477"/>
      <c r="J56" s="477"/>
      <c r="K56" s="477"/>
      <c r="L56" s="477"/>
      <c r="N56" s="175" t="s">
        <v>785</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379</v>
      </c>
      <c r="C62" s="130"/>
      <c r="D62" s="477"/>
      <c r="E62" s="477"/>
      <c r="F62" s="477"/>
      <c r="G62" s="477"/>
      <c r="H62" s="477"/>
      <c r="I62" s="477"/>
      <c r="J62" s="477"/>
      <c r="K62" s="477"/>
      <c r="L62" s="477"/>
      <c r="N62" s="175" t="s">
        <v>785</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379</v>
      </c>
      <c r="C68" s="130"/>
      <c r="D68" s="477"/>
      <c r="E68" s="477"/>
      <c r="F68" s="477"/>
      <c r="G68" s="477"/>
      <c r="H68" s="477"/>
      <c r="I68" s="477"/>
      <c r="J68" s="477"/>
      <c r="K68" s="477"/>
      <c r="L68" s="477"/>
      <c r="N68" s="175" t="s">
        <v>785</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379</v>
      </c>
      <c r="C74" s="130"/>
      <c r="D74" s="477"/>
      <c r="E74" s="477"/>
      <c r="F74" s="477"/>
      <c r="G74" s="477"/>
      <c r="H74" s="477"/>
      <c r="I74" s="477"/>
      <c r="J74" s="477"/>
      <c r="K74" s="477"/>
      <c r="L74" s="477"/>
      <c r="N74" s="175" t="s">
        <v>785</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379</v>
      </c>
      <c r="C80" s="130"/>
      <c r="D80" s="477"/>
      <c r="E80" s="477"/>
      <c r="F80" s="477"/>
      <c r="G80" s="477"/>
      <c r="H80" s="477"/>
      <c r="I80" s="477"/>
      <c r="J80" s="477"/>
      <c r="K80" s="477"/>
      <c r="L80" s="477"/>
      <c r="N80" s="175" t="s">
        <v>785</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379</v>
      </c>
      <c r="C86" s="130"/>
      <c r="D86" s="477"/>
      <c r="E86" s="477"/>
      <c r="F86" s="477"/>
      <c r="G86" s="477"/>
      <c r="H86" s="477"/>
      <c r="I86" s="477"/>
      <c r="J86" s="477"/>
      <c r="K86" s="477"/>
      <c r="L86" s="477"/>
      <c r="N86" s="175" t="s">
        <v>785</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D13" sqref="D13"/>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499" t="s">
        <v>442</v>
      </c>
      <c r="C1" s="499"/>
      <c r="D1" s="499"/>
      <c r="E1" s="202"/>
      <c r="F1" s="202"/>
      <c r="G1" s="42"/>
      <c r="H1" s="112" t="s">
        <v>296</v>
      </c>
      <c r="I1" s="119" t="s">
        <v>360</v>
      </c>
      <c r="J1" s="119" t="s">
        <v>359</v>
      </c>
      <c r="K1" s="119"/>
      <c r="L1" s="2"/>
      <c r="M1" s="2"/>
      <c r="N1" s="2"/>
      <c r="O1" s="2"/>
      <c r="P1" s="2"/>
    </row>
    <row r="2" spans="1:16" x14ac:dyDescent="0.3">
      <c r="H2" s="126"/>
      <c r="I2" s="116"/>
      <c r="J2" s="119"/>
      <c r="K2" s="119"/>
    </row>
    <row r="3" spans="1:16" s="7" customFormat="1" x14ac:dyDescent="0.3">
      <c r="A3" s="203" t="s">
        <v>13</v>
      </c>
      <c r="B3" s="204" t="s">
        <v>438</v>
      </c>
      <c r="C3" s="205"/>
      <c r="D3" s="43"/>
      <c r="E3" s="43"/>
      <c r="F3" s="43"/>
      <c r="G3" s="43"/>
      <c r="H3" s="179"/>
      <c r="I3" s="115"/>
    </row>
    <row r="4" spans="1:16" ht="14.4" thickBot="1" x14ac:dyDescent="0.35">
      <c r="A4" s="344"/>
      <c r="B4" s="345" t="s">
        <v>343</v>
      </c>
      <c r="C4" s="345" t="s">
        <v>60</v>
      </c>
      <c r="D4" s="10"/>
      <c r="E4" s="10"/>
      <c r="F4" s="10"/>
      <c r="H4" s="113"/>
      <c r="I4" s="116"/>
    </row>
    <row r="5" spans="1:16" ht="14.4" thickTop="1" x14ac:dyDescent="0.3">
      <c r="A5" s="44" t="s">
        <v>700</v>
      </c>
      <c r="B5" s="342" t="s">
        <v>61</v>
      </c>
      <c r="C5" s="343">
        <f>SUMIFS(E:E,B:B,B5)</f>
        <v>0</v>
      </c>
      <c r="H5" s="113"/>
      <c r="I5" s="116"/>
    </row>
    <row r="6" spans="1:16" x14ac:dyDescent="0.3">
      <c r="A6" s="45" t="s">
        <v>701</v>
      </c>
      <c r="B6" s="106" t="s">
        <v>62</v>
      </c>
      <c r="C6" s="107">
        <f>SUMIFS(E:E,B:B,B6)</f>
        <v>0</v>
      </c>
      <c r="D6" s="10"/>
      <c r="E6" s="10"/>
      <c r="F6" s="10"/>
      <c r="H6" s="114"/>
      <c r="I6" s="116"/>
    </row>
    <row r="7" spans="1:16" x14ac:dyDescent="0.3">
      <c r="A7" s="45" t="s">
        <v>702</v>
      </c>
      <c r="B7" s="106" t="s">
        <v>63</v>
      </c>
      <c r="C7" s="107">
        <f>SUMIFS(E:E,B:B,B7)</f>
        <v>0</v>
      </c>
      <c r="D7" s="10"/>
      <c r="E7" s="10"/>
      <c r="F7" s="10"/>
      <c r="H7" s="114"/>
      <c r="I7" s="116"/>
      <c r="K7" s="10"/>
    </row>
    <row r="8" spans="1:16" x14ac:dyDescent="0.3">
      <c r="A8" s="45" t="s">
        <v>703</v>
      </c>
      <c r="B8" s="106" t="s">
        <v>64</v>
      </c>
      <c r="C8" s="107">
        <f>SUMIFS(E:E,B:B,B8)</f>
        <v>0</v>
      </c>
      <c r="D8" s="10"/>
      <c r="E8" s="10"/>
      <c r="F8" s="10"/>
      <c r="H8" s="114"/>
      <c r="I8" s="116"/>
      <c r="K8" s="10"/>
    </row>
    <row r="9" spans="1:16" x14ac:dyDescent="0.3">
      <c r="A9" s="45" t="s">
        <v>704</v>
      </c>
      <c r="B9" s="366" t="s">
        <v>37</v>
      </c>
      <c r="C9" s="367">
        <f>SUM(C5:C8)</f>
        <v>0</v>
      </c>
      <c r="D9" s="10"/>
      <c r="E9" s="10"/>
      <c r="F9" s="10"/>
      <c r="H9" s="114"/>
      <c r="I9" s="116"/>
      <c r="K9" s="10"/>
    </row>
    <row r="10" spans="1:16" x14ac:dyDescent="0.3">
      <c r="A10" s="45" t="s">
        <v>705</v>
      </c>
      <c r="B10" s="106" t="s">
        <v>65</v>
      </c>
      <c r="C10" s="108">
        <f>E19</f>
        <v>0</v>
      </c>
      <c r="D10" s="10"/>
      <c r="E10" s="10"/>
      <c r="F10" s="10"/>
      <c r="H10" s="114"/>
      <c r="I10" s="116"/>
      <c r="K10" s="10"/>
    </row>
    <row r="11" spans="1:16" x14ac:dyDescent="0.3">
      <c r="A11" s="45" t="s">
        <v>706</v>
      </c>
      <c r="B11" s="106" t="s">
        <v>353</v>
      </c>
      <c r="C11" s="377"/>
      <c r="D11" s="177">
        <f>F19</f>
        <v>0</v>
      </c>
      <c r="E11" s="106" t="s">
        <v>414</v>
      </c>
      <c r="F11" s="10"/>
      <c r="H11" s="126" t="s">
        <v>352</v>
      </c>
      <c r="I11" s="116"/>
    </row>
    <row r="12" spans="1:16" x14ac:dyDescent="0.3">
      <c r="A12" s="45" t="s">
        <v>707</v>
      </c>
      <c r="B12" s="106" t="s">
        <v>342</v>
      </c>
      <c r="C12" s="386" t="s">
        <v>1045</v>
      </c>
      <c r="D12" s="109"/>
      <c r="F12" s="10"/>
      <c r="H12" s="180" t="str">
        <f>IF(OR(C12=Konstantos!$A$84,'5'!C12=""),"Pasirinkite paramos išmokėjimo būdą","ok")</f>
        <v>Pasirinkite paramos išmokėjimo būdą</v>
      </c>
      <c r="I12" s="116"/>
    </row>
    <row r="13" spans="1:16" x14ac:dyDescent="0.3">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709</v>
      </c>
      <c r="B14" s="106" t="str">
        <f>IFERROR(IF(SEARCH("*avans*",C12)=1, "Paramos išmokėjimas avansu, Eur",""),"")</f>
        <v/>
      </c>
      <c r="C14" s="118">
        <f>IF(B14&lt;&gt;"",C13*C11,0)</f>
        <v>0</v>
      </c>
      <c r="D14" s="109"/>
      <c r="F14" s="10"/>
      <c r="H14" s="126"/>
      <c r="I14" s="117"/>
    </row>
    <row r="15" spans="1:16" x14ac:dyDescent="0.3">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0" t="s">
        <v>66</v>
      </c>
      <c r="C17" s="500"/>
      <c r="D17" s="500"/>
      <c r="E17" s="500"/>
      <c r="F17" s="500"/>
      <c r="H17" s="126"/>
      <c r="I17" s="116"/>
    </row>
    <row r="18" spans="1:11" ht="28.2" thickBot="1" x14ac:dyDescent="0.35">
      <c r="A18" s="360"/>
      <c r="B18" s="206" t="s">
        <v>67</v>
      </c>
      <c r="C18" s="206" t="s">
        <v>441</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595</v>
      </c>
      <c r="I19" s="116"/>
    </row>
    <row r="20" spans="1:11" ht="14.4" thickTop="1" x14ac:dyDescent="0.3">
      <c r="A20" s="362" t="s">
        <v>461</v>
      </c>
      <c r="B20" s="351" t="s">
        <v>42</v>
      </c>
      <c r="C20" s="352"/>
      <c r="D20" s="353"/>
      <c r="E20" s="353"/>
      <c r="F20" s="353"/>
      <c r="H20" s="126" t="str">
        <f>IF(AND(C20="",D26&lt;&gt;0),"Klaida! Įveskite etapo paramos išmokėjimo prašymo pateikimo datą","ok")</f>
        <v>ok</v>
      </c>
      <c r="I20" s="116"/>
    </row>
    <row r="21" spans="1:11" x14ac:dyDescent="0.3">
      <c r="A21" s="363" t="s">
        <v>462</v>
      </c>
      <c r="B21" s="497"/>
      <c r="C21" s="498"/>
      <c r="D21" s="178"/>
      <c r="E21" s="178"/>
      <c r="F21" s="178"/>
      <c r="H21" s="126"/>
      <c r="I21" s="116"/>
    </row>
    <row r="22" spans="1:11" x14ac:dyDescent="0.3">
      <c r="A22" s="363" t="s">
        <v>463</v>
      </c>
      <c r="B22" s="497"/>
      <c r="C22" s="498"/>
      <c r="D22" s="178"/>
      <c r="E22" s="178"/>
      <c r="F22" s="178"/>
      <c r="H22" s="126"/>
      <c r="I22" s="116"/>
    </row>
    <row r="23" spans="1:11" x14ac:dyDescent="0.3">
      <c r="A23" s="363" t="s">
        <v>464</v>
      </c>
      <c r="B23" s="497"/>
      <c r="C23" s="498"/>
      <c r="D23" s="178"/>
      <c r="E23" s="178"/>
      <c r="F23" s="178"/>
      <c r="H23" s="126"/>
      <c r="I23" s="116"/>
    </row>
    <row r="24" spans="1:11" x14ac:dyDescent="0.3">
      <c r="A24" s="363" t="s">
        <v>465</v>
      </c>
      <c r="B24" s="497"/>
      <c r="C24" s="498"/>
      <c r="D24" s="178"/>
      <c r="E24" s="178"/>
      <c r="F24" s="178"/>
      <c r="H24" s="126"/>
      <c r="I24" s="116"/>
    </row>
    <row r="25" spans="1:11" x14ac:dyDescent="0.3">
      <c r="A25" s="363" t="s">
        <v>466</v>
      </c>
      <c r="B25" s="497"/>
      <c r="C25" s="498"/>
      <c r="D25" s="178"/>
      <c r="E25" s="178"/>
      <c r="F25" s="178"/>
      <c r="H25" s="126"/>
      <c r="I25" s="116"/>
    </row>
    <row r="26" spans="1:11" x14ac:dyDescent="0.3">
      <c r="A26" s="364"/>
      <c r="B26" s="207" t="s">
        <v>596</v>
      </c>
      <c r="C26" s="270" t="str">
        <f>IF(C20="","-",C20)</f>
        <v>-</v>
      </c>
      <c r="D26" s="278">
        <f>SUM(D21:D25)</f>
        <v>0</v>
      </c>
      <c r="E26" s="278">
        <f>SUM(E21:E25)</f>
        <v>0</v>
      </c>
      <c r="F26" s="365"/>
      <c r="H26" s="126"/>
      <c r="I26" s="116"/>
    </row>
    <row r="27" spans="1:11" ht="24" x14ac:dyDescent="0.3">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439</v>
      </c>
      <c r="C28" s="211"/>
      <c r="D28" s="209"/>
      <c r="E28" s="209"/>
      <c r="F28" s="209"/>
      <c r="H28" s="126"/>
      <c r="I28" s="116"/>
    </row>
    <row r="29" spans="1:11" x14ac:dyDescent="0.3">
      <c r="A29" s="363" t="s">
        <v>467</v>
      </c>
      <c r="B29" s="212" t="s">
        <v>61</v>
      </c>
      <c r="C29" s="209"/>
      <c r="D29" s="209"/>
      <c r="E29" s="178"/>
      <c r="F29" s="209"/>
      <c r="H29" s="126"/>
      <c r="I29" s="116"/>
    </row>
    <row r="30" spans="1:11" x14ac:dyDescent="0.3">
      <c r="A30" s="363" t="s">
        <v>468</v>
      </c>
      <c r="B30" s="212" t="s">
        <v>62</v>
      </c>
      <c r="C30" s="209"/>
      <c r="D30" s="209"/>
      <c r="E30" s="178"/>
      <c r="F30" s="209"/>
      <c r="H30" s="279"/>
      <c r="I30" s="116"/>
    </row>
    <row r="31" spans="1:11" x14ac:dyDescent="0.3">
      <c r="A31" s="363" t="s">
        <v>469</v>
      </c>
      <c r="B31" s="212" t="s">
        <v>63</v>
      </c>
      <c r="C31" s="209"/>
      <c r="D31" s="209"/>
      <c r="E31" s="178"/>
      <c r="F31" s="209"/>
      <c r="H31" s="126"/>
      <c r="I31" s="116"/>
    </row>
    <row r="32" spans="1:11" x14ac:dyDescent="0.3">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471</v>
      </c>
      <c r="B34" s="351" t="s">
        <v>43</v>
      </c>
      <c r="C34" s="352"/>
      <c r="D34" s="353"/>
      <c r="E34" s="353"/>
      <c r="F34" s="353"/>
      <c r="H34" s="126" t="str">
        <f>IF(AND(C34="",D40&lt;&gt;0),"Klaida! Įveskite etapo paramos išmokėjimo prašymo pateikimo datą","ok")</f>
        <v>ok</v>
      </c>
      <c r="I34" s="116"/>
    </row>
    <row r="35" spans="1:11" x14ac:dyDescent="0.3">
      <c r="A35" s="363" t="s">
        <v>472</v>
      </c>
      <c r="B35" s="497"/>
      <c r="C35" s="498"/>
      <c r="D35" s="178"/>
      <c r="E35" s="178"/>
      <c r="F35" s="178"/>
      <c r="H35" s="126"/>
      <c r="I35" s="116"/>
    </row>
    <row r="36" spans="1:11" x14ac:dyDescent="0.3">
      <c r="A36" s="363" t="s">
        <v>473</v>
      </c>
      <c r="B36" s="497"/>
      <c r="C36" s="498"/>
      <c r="D36" s="178"/>
      <c r="E36" s="178"/>
      <c r="F36" s="178"/>
      <c r="H36" s="126"/>
      <c r="I36" s="116"/>
    </row>
    <row r="37" spans="1:11" x14ac:dyDescent="0.3">
      <c r="A37" s="363" t="s">
        <v>474</v>
      </c>
      <c r="B37" s="497"/>
      <c r="C37" s="498"/>
      <c r="D37" s="178"/>
      <c r="E37" s="178"/>
      <c r="F37" s="178"/>
      <c r="H37" s="126"/>
      <c r="I37" s="116"/>
    </row>
    <row r="38" spans="1:11" x14ac:dyDescent="0.3">
      <c r="A38" s="363" t="s">
        <v>475</v>
      </c>
      <c r="B38" s="497"/>
      <c r="C38" s="498"/>
      <c r="D38" s="178"/>
      <c r="E38" s="178"/>
      <c r="F38" s="178"/>
      <c r="H38" s="126"/>
      <c r="I38" s="116"/>
    </row>
    <row r="39" spans="1:11" x14ac:dyDescent="0.3">
      <c r="A39" s="363" t="s">
        <v>476</v>
      </c>
      <c r="B39" s="497"/>
      <c r="C39" s="498"/>
      <c r="D39" s="178"/>
      <c r="E39" s="178"/>
      <c r="F39" s="178"/>
      <c r="H39" s="126"/>
      <c r="I39" s="116"/>
    </row>
    <row r="40" spans="1:11" x14ac:dyDescent="0.3">
      <c r="A40" s="364"/>
      <c r="B40" s="207" t="s">
        <v>596</v>
      </c>
      <c r="C40" s="270" t="str">
        <f>IF(C34="","-",C34)</f>
        <v>-</v>
      </c>
      <c r="D40" s="278">
        <f>SUM(D35:D39)</f>
        <v>0</v>
      </c>
      <c r="E40" s="278">
        <f>SUM(E35:E39)</f>
        <v>0</v>
      </c>
      <c r="F40" s="365"/>
      <c r="H40" s="126"/>
      <c r="I40" s="116"/>
    </row>
    <row r="41" spans="1:11" ht="24" x14ac:dyDescent="0.3">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439</v>
      </c>
      <c r="C42" s="209"/>
      <c r="D42" s="209"/>
      <c r="E42" s="209"/>
      <c r="F42" s="209"/>
      <c r="H42" s="126"/>
      <c r="I42" s="116"/>
    </row>
    <row r="43" spans="1:11" x14ac:dyDescent="0.3">
      <c r="A43" s="363" t="s">
        <v>477</v>
      </c>
      <c r="B43" s="212" t="s">
        <v>61</v>
      </c>
      <c r="C43" s="209"/>
      <c r="D43" s="209"/>
      <c r="E43" s="178"/>
      <c r="F43" s="209"/>
      <c r="H43" s="126"/>
      <c r="I43" s="116"/>
    </row>
    <row r="44" spans="1:11" x14ac:dyDescent="0.3">
      <c r="A44" s="363" t="s">
        <v>478</v>
      </c>
      <c r="B44" s="212" t="s">
        <v>62</v>
      </c>
      <c r="C44" s="209"/>
      <c r="D44" s="209"/>
      <c r="E44" s="178"/>
      <c r="F44" s="209"/>
      <c r="H44" s="126"/>
      <c r="I44" s="116"/>
    </row>
    <row r="45" spans="1:11" x14ac:dyDescent="0.3">
      <c r="A45" s="363" t="s">
        <v>479</v>
      </c>
      <c r="B45" s="212" t="s">
        <v>63</v>
      </c>
      <c r="C45" s="209"/>
      <c r="D45" s="209"/>
      <c r="E45" s="178"/>
      <c r="F45" s="209"/>
      <c r="H45" s="126"/>
      <c r="I45" s="116"/>
    </row>
    <row r="46" spans="1:11" x14ac:dyDescent="0.3">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481</v>
      </c>
      <c r="B48" s="353" t="s">
        <v>72</v>
      </c>
      <c r="C48" s="352"/>
      <c r="D48" s="353"/>
      <c r="E48" s="353"/>
      <c r="F48" s="353"/>
      <c r="H48" s="126" t="str">
        <f>IF(AND(C48="",D54&lt;&gt;0),"Klaida! Įveskite etapo paramos išmokėjimo prašymo pateikimo datą","ok")</f>
        <v>ok</v>
      </c>
      <c r="I48" s="116"/>
    </row>
    <row r="49" spans="1:11" x14ac:dyDescent="0.3">
      <c r="A49" s="363" t="s">
        <v>482</v>
      </c>
      <c r="B49" s="497"/>
      <c r="C49" s="498"/>
      <c r="D49" s="178"/>
      <c r="E49" s="178"/>
      <c r="F49" s="178"/>
      <c r="H49" s="126"/>
      <c r="I49" s="116"/>
    </row>
    <row r="50" spans="1:11" x14ac:dyDescent="0.3">
      <c r="A50" s="363" t="s">
        <v>483</v>
      </c>
      <c r="B50" s="497"/>
      <c r="C50" s="498"/>
      <c r="D50" s="178"/>
      <c r="E50" s="178"/>
      <c r="F50" s="178"/>
      <c r="H50" s="126"/>
      <c r="I50" s="116"/>
    </row>
    <row r="51" spans="1:11" x14ac:dyDescent="0.3">
      <c r="A51" s="363" t="s">
        <v>484</v>
      </c>
      <c r="B51" s="497"/>
      <c r="C51" s="498"/>
      <c r="D51" s="178"/>
      <c r="E51" s="178"/>
      <c r="F51" s="178"/>
      <c r="H51" s="126"/>
      <c r="I51" s="116"/>
    </row>
    <row r="52" spans="1:11" x14ac:dyDescent="0.3">
      <c r="A52" s="363" t="s">
        <v>485</v>
      </c>
      <c r="B52" s="497"/>
      <c r="C52" s="498"/>
      <c r="D52" s="178"/>
      <c r="E52" s="178"/>
      <c r="F52" s="178"/>
      <c r="H52" s="126"/>
      <c r="I52" s="116"/>
    </row>
    <row r="53" spans="1:11" x14ac:dyDescent="0.3">
      <c r="A53" s="363" t="s">
        <v>486</v>
      </c>
      <c r="B53" s="497"/>
      <c r="C53" s="498"/>
      <c r="D53" s="178"/>
      <c r="E53" s="178"/>
      <c r="F53" s="178"/>
      <c r="H53" s="126"/>
      <c r="I53" s="116"/>
    </row>
    <row r="54" spans="1:11" x14ac:dyDescent="0.3">
      <c r="A54" s="364"/>
      <c r="B54" s="207" t="s">
        <v>596</v>
      </c>
      <c r="C54" s="270" t="str">
        <f>IF(C48="","-",C48)</f>
        <v>-</v>
      </c>
      <c r="D54" s="278">
        <f>SUM(D49:D53)</f>
        <v>0</v>
      </c>
      <c r="E54" s="278">
        <f>SUM(E49:E53)</f>
        <v>0</v>
      </c>
      <c r="F54" s="365"/>
      <c r="H54" s="126"/>
      <c r="I54" s="116"/>
    </row>
    <row r="55" spans="1:11" ht="24" x14ac:dyDescent="0.3">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439</v>
      </c>
      <c r="C56" s="209"/>
      <c r="D56" s="209"/>
      <c r="E56" s="209"/>
      <c r="F56" s="209"/>
      <c r="H56" s="126"/>
      <c r="I56" s="116"/>
    </row>
    <row r="57" spans="1:11" x14ac:dyDescent="0.3">
      <c r="A57" s="363" t="s">
        <v>499</v>
      </c>
      <c r="B57" s="212" t="s">
        <v>61</v>
      </c>
      <c r="C57" s="209"/>
      <c r="D57" s="209"/>
      <c r="E57" s="178"/>
      <c r="F57" s="209"/>
      <c r="H57" s="126"/>
      <c r="I57" s="116"/>
    </row>
    <row r="58" spans="1:11" x14ac:dyDescent="0.3">
      <c r="A58" s="363" t="s">
        <v>500</v>
      </c>
      <c r="B58" s="212" t="s">
        <v>62</v>
      </c>
      <c r="C58" s="209"/>
      <c r="D58" s="209"/>
      <c r="E58" s="178"/>
      <c r="F58" s="209"/>
      <c r="H58" s="126"/>
      <c r="I58" s="116"/>
    </row>
    <row r="59" spans="1:11" x14ac:dyDescent="0.3">
      <c r="A59" s="363" t="s">
        <v>501</v>
      </c>
      <c r="B59" s="212" t="s">
        <v>63</v>
      </c>
      <c r="C59" s="209"/>
      <c r="D59" s="209"/>
      <c r="E59" s="178"/>
      <c r="F59" s="209"/>
      <c r="H59" s="126"/>
      <c r="I59" s="116"/>
    </row>
    <row r="60" spans="1:11" x14ac:dyDescent="0.3">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487</v>
      </c>
      <c r="B62" s="353" t="s">
        <v>73</v>
      </c>
      <c r="C62" s="352"/>
      <c r="D62" s="353"/>
      <c r="E62" s="353"/>
      <c r="F62" s="353"/>
      <c r="H62" s="126" t="str">
        <f>IF(AND(C62="",D68&lt;&gt;0),"Klaida! Įveskite etapo paramos išmokėjimo prašymo pateikimo datą","ok")</f>
        <v>ok</v>
      </c>
      <c r="I62" s="116"/>
    </row>
    <row r="63" spans="1:11" x14ac:dyDescent="0.3">
      <c r="A63" s="363" t="s">
        <v>488</v>
      </c>
      <c r="B63" s="497"/>
      <c r="C63" s="498"/>
      <c r="D63" s="178"/>
      <c r="E63" s="178"/>
      <c r="F63" s="178"/>
      <c r="H63" s="126"/>
      <c r="I63" s="116"/>
    </row>
    <row r="64" spans="1:11" x14ac:dyDescent="0.3">
      <c r="A64" s="363" t="s">
        <v>489</v>
      </c>
      <c r="B64" s="497"/>
      <c r="C64" s="498"/>
      <c r="D64" s="178"/>
      <c r="E64" s="178"/>
      <c r="F64" s="178"/>
      <c r="H64" s="126"/>
      <c r="I64" s="116"/>
    </row>
    <row r="65" spans="1:11" x14ac:dyDescent="0.3">
      <c r="A65" s="363" t="s">
        <v>490</v>
      </c>
      <c r="B65" s="497"/>
      <c r="C65" s="498"/>
      <c r="D65" s="178"/>
      <c r="E65" s="178"/>
      <c r="F65" s="178"/>
      <c r="H65" s="126"/>
      <c r="I65" s="116"/>
    </row>
    <row r="66" spans="1:11" x14ac:dyDescent="0.3">
      <c r="A66" s="363" t="s">
        <v>491</v>
      </c>
      <c r="B66" s="497"/>
      <c r="C66" s="498"/>
      <c r="D66" s="178"/>
      <c r="E66" s="178"/>
      <c r="F66" s="178"/>
      <c r="H66" s="126"/>
      <c r="I66" s="116"/>
    </row>
    <row r="67" spans="1:11" x14ac:dyDescent="0.3">
      <c r="A67" s="363" t="s">
        <v>492</v>
      </c>
      <c r="B67" s="497"/>
      <c r="C67" s="498"/>
      <c r="D67" s="178"/>
      <c r="E67" s="178"/>
      <c r="F67" s="178"/>
      <c r="H67" s="126"/>
      <c r="I67" s="116"/>
    </row>
    <row r="68" spans="1:11" x14ac:dyDescent="0.3">
      <c r="A68" s="364"/>
      <c r="B68" s="207" t="s">
        <v>596</v>
      </c>
      <c r="C68" s="270" t="str">
        <f>IF(C62="","-",C62)</f>
        <v>-</v>
      </c>
      <c r="D68" s="278">
        <f>SUM(D63:D67)</f>
        <v>0</v>
      </c>
      <c r="E68" s="278">
        <f>SUM(E63:E67)</f>
        <v>0</v>
      </c>
      <c r="F68" s="365"/>
      <c r="H68" s="126"/>
      <c r="I68" s="116"/>
    </row>
    <row r="69" spans="1:11" ht="24" x14ac:dyDescent="0.3">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439</v>
      </c>
      <c r="C70" s="209"/>
      <c r="D70" s="209"/>
      <c r="E70" s="209"/>
      <c r="F70" s="209"/>
      <c r="H70" s="126"/>
      <c r="I70" s="116"/>
    </row>
    <row r="71" spans="1:11" x14ac:dyDescent="0.3">
      <c r="A71" s="363" t="s">
        <v>503</v>
      </c>
      <c r="B71" s="212" t="s">
        <v>61</v>
      </c>
      <c r="C71" s="209"/>
      <c r="D71" s="209"/>
      <c r="E71" s="178"/>
      <c r="F71" s="209"/>
      <c r="H71" s="126"/>
      <c r="I71" s="116"/>
    </row>
    <row r="72" spans="1:11" x14ac:dyDescent="0.3">
      <c r="A72" s="363" t="s">
        <v>504</v>
      </c>
      <c r="B72" s="212" t="s">
        <v>62</v>
      </c>
      <c r="C72" s="209"/>
      <c r="D72" s="209"/>
      <c r="E72" s="178"/>
      <c r="F72" s="209"/>
      <c r="H72" s="126"/>
      <c r="I72" s="116"/>
    </row>
    <row r="73" spans="1:11" x14ac:dyDescent="0.3">
      <c r="A73" s="363" t="s">
        <v>505</v>
      </c>
      <c r="B73" s="212" t="s">
        <v>63</v>
      </c>
      <c r="C73" s="209"/>
      <c r="D73" s="209"/>
      <c r="E73" s="178"/>
      <c r="F73" s="209"/>
      <c r="H73" s="126"/>
      <c r="I73" s="116"/>
    </row>
    <row r="74" spans="1:11" x14ac:dyDescent="0.3">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493</v>
      </c>
      <c r="B76" s="353" t="s">
        <v>74</v>
      </c>
      <c r="C76" s="352"/>
      <c r="D76" s="353"/>
      <c r="E76" s="353"/>
      <c r="F76" s="353"/>
      <c r="H76" s="126" t="str">
        <f>IF(AND(C76="",D82&lt;&gt;0),"Klaida! Įveskite etapo paramos išmokėjimo prašymo pateikimo datą","ok")</f>
        <v>ok</v>
      </c>
      <c r="I76" s="116"/>
    </row>
    <row r="77" spans="1:11" x14ac:dyDescent="0.3">
      <c r="A77" s="363" t="s">
        <v>494</v>
      </c>
      <c r="B77" s="497"/>
      <c r="C77" s="498"/>
      <c r="D77" s="178"/>
      <c r="E77" s="178"/>
      <c r="F77" s="178"/>
      <c r="H77" s="126"/>
      <c r="I77" s="116"/>
    </row>
    <row r="78" spans="1:11" x14ac:dyDescent="0.3">
      <c r="A78" s="363" t="s">
        <v>495</v>
      </c>
      <c r="B78" s="497"/>
      <c r="C78" s="498"/>
      <c r="D78" s="178"/>
      <c r="E78" s="178"/>
      <c r="F78" s="178"/>
      <c r="H78" s="126"/>
      <c r="I78" s="116"/>
    </row>
    <row r="79" spans="1:11" x14ac:dyDescent="0.3">
      <c r="A79" s="363" t="s">
        <v>496</v>
      </c>
      <c r="B79" s="497"/>
      <c r="C79" s="498"/>
      <c r="D79" s="178"/>
      <c r="E79" s="178"/>
      <c r="F79" s="178"/>
      <c r="H79" s="126"/>
      <c r="I79" s="116"/>
    </row>
    <row r="80" spans="1:11" x14ac:dyDescent="0.3">
      <c r="A80" s="363" t="s">
        <v>497</v>
      </c>
      <c r="B80" s="497"/>
      <c r="C80" s="498"/>
      <c r="D80" s="178"/>
      <c r="E80" s="178"/>
      <c r="F80" s="178"/>
      <c r="H80" s="126"/>
      <c r="I80" s="116"/>
    </row>
    <row r="81" spans="1:11" x14ac:dyDescent="0.3">
      <c r="A81" s="363" t="s">
        <v>498</v>
      </c>
      <c r="B81" s="497"/>
      <c r="C81" s="498"/>
      <c r="D81" s="178"/>
      <c r="E81" s="178"/>
      <c r="F81" s="178"/>
      <c r="H81" s="126"/>
      <c r="I81" s="116"/>
    </row>
    <row r="82" spans="1:11" x14ac:dyDescent="0.3">
      <c r="A82" s="364"/>
      <c r="B82" s="207" t="s">
        <v>596</v>
      </c>
      <c r="C82" s="270" t="str">
        <f>IF(C76="","-",C76)</f>
        <v>-</v>
      </c>
      <c r="D82" s="278">
        <f>SUM(D77:D81)</f>
        <v>0</v>
      </c>
      <c r="E82" s="278">
        <f>SUM(E77:E81)</f>
        <v>0</v>
      </c>
      <c r="F82" s="365"/>
      <c r="H82" s="126"/>
      <c r="I82" s="116"/>
    </row>
    <row r="83" spans="1:11" ht="24" x14ac:dyDescent="0.3">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439</v>
      </c>
      <c r="C84" s="209"/>
      <c r="D84" s="209"/>
      <c r="E84" s="209"/>
      <c r="F84" s="209"/>
      <c r="H84" s="126"/>
      <c r="I84" s="116"/>
    </row>
    <row r="85" spans="1:11" x14ac:dyDescent="0.3">
      <c r="A85" s="363" t="s">
        <v>507</v>
      </c>
      <c r="B85" s="212" t="s">
        <v>61</v>
      </c>
      <c r="C85" s="209"/>
      <c r="D85" s="209"/>
      <c r="E85" s="178"/>
      <c r="F85" s="209"/>
      <c r="H85" s="126"/>
      <c r="I85" s="116"/>
    </row>
    <row r="86" spans="1:11" x14ac:dyDescent="0.3">
      <c r="A86" s="363" t="s">
        <v>508</v>
      </c>
      <c r="B86" s="212" t="s">
        <v>62</v>
      </c>
      <c r="C86" s="209"/>
      <c r="D86" s="209"/>
      <c r="E86" s="178"/>
      <c r="F86" s="209"/>
      <c r="H86" s="126"/>
      <c r="I86" s="116"/>
    </row>
    <row r="87" spans="1:11" x14ac:dyDescent="0.3">
      <c r="A87" s="363" t="s">
        <v>509</v>
      </c>
      <c r="B87" s="212" t="s">
        <v>63</v>
      </c>
      <c r="C87" s="209"/>
      <c r="D87" s="209"/>
      <c r="E87" s="178"/>
      <c r="F87" s="209"/>
      <c r="H87" s="126"/>
      <c r="I87" s="116"/>
    </row>
    <row r="88" spans="1:11" x14ac:dyDescent="0.3">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1" t="s">
        <v>712</v>
      </c>
      <c r="D1" s="501"/>
      <c r="E1" s="501"/>
      <c r="F1" s="501"/>
      <c r="G1" s="501"/>
      <c r="H1" s="501"/>
      <c r="I1" s="501"/>
      <c r="J1" s="501"/>
      <c r="K1" s="501"/>
      <c r="L1" s="501"/>
      <c r="M1" s="6"/>
      <c r="N1" s="86" t="s">
        <v>296</v>
      </c>
    </row>
    <row r="2" spans="1:18" ht="10.65" customHeight="1" x14ac:dyDescent="0.3">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621</v>
      </c>
      <c r="C5" s="215" t="s">
        <v>98</v>
      </c>
      <c r="D5" s="298"/>
      <c r="E5" s="298"/>
      <c r="F5" s="298"/>
      <c r="G5" s="298"/>
      <c r="H5" s="298"/>
      <c r="I5" s="298"/>
      <c r="J5" s="298"/>
      <c r="K5" s="298"/>
      <c r="L5" s="298"/>
      <c r="M5" s="16"/>
      <c r="N5" s="104" t="s">
        <v>429</v>
      </c>
    </row>
    <row r="6" spans="1:18" x14ac:dyDescent="0.3">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623</v>
      </c>
      <c r="C7" s="34" t="s">
        <v>46</v>
      </c>
      <c r="D7" s="125"/>
      <c r="E7" s="125"/>
      <c r="F7" s="125"/>
      <c r="G7" s="125"/>
      <c r="H7" s="125"/>
      <c r="I7" s="125"/>
      <c r="J7" s="125"/>
      <c r="K7" s="125"/>
      <c r="L7" s="125"/>
      <c r="N7" s="104"/>
    </row>
    <row r="8" spans="1:18" x14ac:dyDescent="0.3">
      <c r="B8" s="33" t="s">
        <v>624</v>
      </c>
      <c r="C8" s="34" t="s">
        <v>47</v>
      </c>
      <c r="D8" s="125"/>
      <c r="E8" s="125"/>
      <c r="F8" s="125"/>
      <c r="G8" s="125"/>
      <c r="H8" s="125"/>
      <c r="I8" s="125"/>
      <c r="J8" s="125"/>
      <c r="K8" s="125"/>
      <c r="L8" s="125"/>
      <c r="N8" s="104"/>
    </row>
    <row r="9" spans="1:18" x14ac:dyDescent="0.3">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620</v>
      </c>
      <c r="C10" s="217" t="s">
        <v>39</v>
      </c>
      <c r="D10" s="281"/>
      <c r="E10" s="281"/>
      <c r="F10" s="281"/>
      <c r="G10" s="281"/>
      <c r="H10" s="281"/>
      <c r="I10" s="281"/>
      <c r="J10" s="281"/>
      <c r="K10" s="281"/>
      <c r="L10" s="281"/>
      <c r="N10" s="126" t="s">
        <v>430</v>
      </c>
    </row>
    <row r="11" spans="1:18" x14ac:dyDescent="0.3">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627</v>
      </c>
      <c r="C12" s="36" t="s">
        <v>46</v>
      </c>
      <c r="D12" s="125"/>
      <c r="E12" s="125"/>
      <c r="F12" s="125"/>
      <c r="G12" s="125"/>
      <c r="H12" s="125"/>
      <c r="I12" s="125"/>
      <c r="J12" s="125"/>
      <c r="K12" s="125"/>
      <c r="L12" s="125"/>
      <c r="N12" s="104"/>
      <c r="Q12" s="15"/>
    </row>
    <row r="13" spans="1:18" x14ac:dyDescent="0.3">
      <c r="B13" s="33" t="s">
        <v>628</v>
      </c>
      <c r="C13" s="36" t="s">
        <v>49</v>
      </c>
      <c r="D13" s="125"/>
      <c r="E13" s="125"/>
      <c r="F13" s="125"/>
      <c r="G13" s="125"/>
      <c r="H13" s="125"/>
      <c r="I13" s="125"/>
      <c r="J13" s="125"/>
      <c r="K13" s="125"/>
      <c r="L13" s="125"/>
      <c r="N13" s="104"/>
    </row>
    <row r="14" spans="1:18" x14ac:dyDescent="0.3">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631</v>
      </c>
      <c r="C16" s="36" t="s">
        <v>52</v>
      </c>
      <c r="D16" s="125"/>
      <c r="E16" s="125"/>
      <c r="F16" s="125"/>
      <c r="G16" s="125"/>
      <c r="H16" s="125"/>
      <c r="I16" s="125"/>
      <c r="J16" s="125"/>
      <c r="K16" s="125"/>
      <c r="L16" s="125"/>
      <c r="N16" s="104"/>
    </row>
    <row r="17" spans="2:14" x14ac:dyDescent="0.3">
      <c r="B17" s="33" t="s">
        <v>632</v>
      </c>
      <c r="C17" s="36" t="s">
        <v>53</v>
      </c>
      <c r="D17" s="125"/>
      <c r="E17" s="125"/>
      <c r="F17" s="125"/>
      <c r="G17" s="125"/>
      <c r="H17" s="125"/>
      <c r="I17" s="125"/>
      <c r="J17" s="125"/>
      <c r="K17" s="125"/>
      <c r="L17" s="125"/>
      <c r="N17" s="104"/>
    </row>
    <row r="18" spans="2:14" x14ac:dyDescent="0.3">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635</v>
      </c>
      <c r="C20" s="218" t="s">
        <v>56</v>
      </c>
      <c r="D20" s="281"/>
      <c r="E20" s="281"/>
      <c r="F20" s="281"/>
      <c r="G20" s="281"/>
      <c r="H20" s="281"/>
      <c r="I20" s="281"/>
      <c r="J20" s="281"/>
      <c r="K20" s="281"/>
      <c r="L20" s="281"/>
      <c r="N20" s="104"/>
    </row>
    <row r="21" spans="2:14" x14ac:dyDescent="0.3">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627</v>
      </c>
      <c r="C22" s="36" t="s">
        <v>46</v>
      </c>
      <c r="D22" s="125"/>
      <c r="E22" s="125"/>
      <c r="F22" s="125"/>
      <c r="G22" s="125"/>
      <c r="H22" s="125"/>
      <c r="I22" s="125"/>
      <c r="J22" s="125"/>
      <c r="K22" s="125"/>
      <c r="L22" s="125"/>
      <c r="N22" s="104"/>
    </row>
    <row r="23" spans="2:14" x14ac:dyDescent="0.3">
      <c r="B23" s="33" t="s">
        <v>628</v>
      </c>
      <c r="C23" s="36" t="s">
        <v>49</v>
      </c>
      <c r="D23" s="125"/>
      <c r="E23" s="125"/>
      <c r="F23" s="125"/>
      <c r="G23" s="125"/>
      <c r="H23" s="125"/>
      <c r="I23" s="125"/>
      <c r="J23" s="125"/>
      <c r="K23" s="125"/>
      <c r="L23" s="125"/>
      <c r="N23" s="104"/>
    </row>
    <row r="24" spans="2:14" x14ac:dyDescent="0.3">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631</v>
      </c>
      <c r="C26" s="36" t="s">
        <v>52</v>
      </c>
      <c r="D26" s="125"/>
      <c r="E26" s="125"/>
      <c r="F26" s="125"/>
      <c r="G26" s="125"/>
      <c r="H26" s="125"/>
      <c r="I26" s="125"/>
      <c r="J26" s="125"/>
      <c r="K26" s="125"/>
      <c r="L26" s="125"/>
      <c r="N26" s="104"/>
    </row>
    <row r="27" spans="2:14" x14ac:dyDescent="0.3">
      <c r="B27" s="33" t="s">
        <v>632</v>
      </c>
      <c r="C27" s="36" t="s">
        <v>53</v>
      </c>
      <c r="D27" s="125"/>
      <c r="E27" s="125"/>
      <c r="F27" s="125"/>
      <c r="G27" s="125"/>
      <c r="H27" s="125"/>
      <c r="I27" s="125"/>
      <c r="J27" s="125"/>
      <c r="K27" s="125"/>
      <c r="L27" s="125"/>
      <c r="N27" s="104"/>
    </row>
    <row r="28" spans="2:14" x14ac:dyDescent="0.3">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636</v>
      </c>
      <c r="C30" s="218" t="s">
        <v>40</v>
      </c>
      <c r="D30" s="281"/>
      <c r="E30" s="281"/>
      <c r="F30" s="281"/>
      <c r="G30" s="281"/>
      <c r="H30" s="281"/>
      <c r="I30" s="281"/>
      <c r="J30" s="281"/>
      <c r="K30" s="281"/>
      <c r="L30" s="281"/>
      <c r="N30" s="104"/>
    </row>
    <row r="31" spans="2:14" x14ac:dyDescent="0.3">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638</v>
      </c>
      <c r="C32" s="36" t="s">
        <v>46</v>
      </c>
      <c r="D32" s="125"/>
      <c r="E32" s="125"/>
      <c r="F32" s="125"/>
      <c r="G32" s="125"/>
      <c r="H32" s="125"/>
      <c r="I32" s="125"/>
      <c r="J32" s="125"/>
      <c r="K32" s="125"/>
      <c r="L32" s="125"/>
      <c r="N32" s="104"/>
    </row>
    <row r="33" spans="2:14" x14ac:dyDescent="0.3">
      <c r="B33" s="33" t="s">
        <v>639</v>
      </c>
      <c r="C33" s="36" t="s">
        <v>49</v>
      </c>
      <c r="D33" s="125"/>
      <c r="E33" s="125"/>
      <c r="F33" s="125"/>
      <c r="G33" s="125"/>
      <c r="H33" s="125"/>
      <c r="I33" s="125"/>
      <c r="J33" s="125"/>
      <c r="K33" s="125"/>
      <c r="L33" s="125"/>
      <c r="N33" s="104"/>
    </row>
    <row r="34" spans="2:14" x14ac:dyDescent="0.3">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642</v>
      </c>
      <c r="C36" s="36" t="s">
        <v>52</v>
      </c>
      <c r="D36" s="125"/>
      <c r="E36" s="125"/>
      <c r="F36" s="125"/>
      <c r="G36" s="125"/>
      <c r="H36" s="125"/>
      <c r="I36" s="125"/>
      <c r="J36" s="125"/>
      <c r="K36" s="125"/>
      <c r="L36" s="125"/>
      <c r="N36" s="104"/>
    </row>
    <row r="37" spans="2:14" x14ac:dyDescent="0.3">
      <c r="B37" s="33" t="s">
        <v>643</v>
      </c>
      <c r="C37" s="36" t="s">
        <v>53</v>
      </c>
      <c r="D37" s="125"/>
      <c r="E37" s="125"/>
      <c r="F37" s="125"/>
      <c r="G37" s="125"/>
      <c r="H37" s="125"/>
      <c r="I37" s="125"/>
      <c r="J37" s="125"/>
      <c r="K37" s="125"/>
      <c r="L37" s="125"/>
      <c r="N37" s="104"/>
    </row>
    <row r="38" spans="2:14" x14ac:dyDescent="0.3">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646</v>
      </c>
      <c r="C40" s="218" t="s">
        <v>57</v>
      </c>
      <c r="D40" s="281"/>
      <c r="E40" s="281"/>
      <c r="F40" s="281"/>
      <c r="G40" s="281"/>
      <c r="H40" s="281"/>
      <c r="I40" s="281"/>
      <c r="J40" s="281"/>
      <c r="K40" s="281"/>
      <c r="L40" s="281"/>
      <c r="N40" s="104"/>
    </row>
    <row r="41" spans="2:14" x14ac:dyDescent="0.3">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648</v>
      </c>
      <c r="C42" s="36" t="s">
        <v>46</v>
      </c>
      <c r="D42" s="125"/>
      <c r="E42" s="125"/>
      <c r="F42" s="125"/>
      <c r="G42" s="125"/>
      <c r="H42" s="125"/>
      <c r="I42" s="125"/>
      <c r="J42" s="125"/>
      <c r="K42" s="125"/>
      <c r="L42" s="125"/>
      <c r="N42" s="104"/>
    </row>
    <row r="43" spans="2:14" x14ac:dyDescent="0.3">
      <c r="B43" s="33" t="s">
        <v>649</v>
      </c>
      <c r="C43" s="36" t="s">
        <v>49</v>
      </c>
      <c r="D43" s="125"/>
      <c r="E43" s="125"/>
      <c r="F43" s="125"/>
      <c r="G43" s="125"/>
      <c r="H43" s="125"/>
      <c r="I43" s="125"/>
      <c r="J43" s="125"/>
      <c r="K43" s="125"/>
      <c r="L43" s="125"/>
      <c r="N43" s="104"/>
    </row>
    <row r="44" spans="2:14" x14ac:dyDescent="0.3">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652</v>
      </c>
      <c r="C46" s="36" t="s">
        <v>52</v>
      </c>
      <c r="D46" s="125"/>
      <c r="E46" s="125"/>
      <c r="F46" s="125"/>
      <c r="G46" s="125"/>
      <c r="H46" s="125"/>
      <c r="I46" s="125"/>
      <c r="J46" s="125"/>
      <c r="K46" s="125"/>
      <c r="L46" s="125"/>
      <c r="N46" s="104"/>
    </row>
    <row r="47" spans="2:14" x14ac:dyDescent="0.3">
      <c r="B47" s="33" t="s">
        <v>653</v>
      </c>
      <c r="C47" s="36" t="s">
        <v>53</v>
      </c>
      <c r="D47" s="125"/>
      <c r="E47" s="125"/>
      <c r="F47" s="125"/>
      <c r="G47" s="125"/>
      <c r="H47" s="125"/>
      <c r="I47" s="125"/>
      <c r="J47" s="125"/>
      <c r="K47" s="125"/>
      <c r="L47" s="125"/>
      <c r="N47" s="104"/>
    </row>
    <row r="48" spans="2:14" x14ac:dyDescent="0.3">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656</v>
      </c>
      <c r="C50" s="218" t="s">
        <v>58</v>
      </c>
      <c r="D50" s="281"/>
      <c r="E50" s="281"/>
      <c r="F50" s="281"/>
      <c r="G50" s="281"/>
      <c r="H50" s="281"/>
      <c r="I50" s="281"/>
      <c r="J50" s="281"/>
      <c r="K50" s="281"/>
      <c r="L50" s="281"/>
      <c r="M50" s="16"/>
      <c r="N50" s="104"/>
    </row>
    <row r="51" spans="2:14" x14ac:dyDescent="0.3">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658</v>
      </c>
      <c r="C52" s="36" t="s">
        <v>46</v>
      </c>
      <c r="D52" s="125"/>
      <c r="E52" s="125"/>
      <c r="F52" s="125"/>
      <c r="G52" s="125"/>
      <c r="H52" s="125"/>
      <c r="I52" s="125"/>
      <c r="J52" s="125"/>
      <c r="K52" s="125"/>
      <c r="L52" s="125"/>
      <c r="N52" s="104"/>
    </row>
    <row r="53" spans="2:14" x14ac:dyDescent="0.3">
      <c r="B53" s="33" t="s">
        <v>659</v>
      </c>
      <c r="C53" s="36" t="s">
        <v>49</v>
      </c>
      <c r="D53" s="125"/>
      <c r="E53" s="125"/>
      <c r="F53" s="125"/>
      <c r="G53" s="125"/>
      <c r="H53" s="125"/>
      <c r="I53" s="125"/>
      <c r="J53" s="125"/>
      <c r="K53" s="125"/>
      <c r="L53" s="125"/>
      <c r="N53" s="104"/>
    </row>
    <row r="54" spans="2:14" s="38" customFormat="1" x14ac:dyDescent="0.3">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662</v>
      </c>
      <c r="C56" s="36" t="s">
        <v>52</v>
      </c>
      <c r="D56" s="125"/>
      <c r="E56" s="125"/>
      <c r="F56" s="125"/>
      <c r="G56" s="125"/>
      <c r="H56" s="125"/>
      <c r="I56" s="125"/>
      <c r="J56" s="125"/>
      <c r="K56" s="125"/>
      <c r="L56" s="125"/>
      <c r="M56" s="16"/>
      <c r="N56" s="104"/>
    </row>
    <row r="57" spans="2:14" x14ac:dyDescent="0.3">
      <c r="B57" s="33" t="s">
        <v>663</v>
      </c>
      <c r="C57" s="36" t="s">
        <v>53</v>
      </c>
      <c r="D57" s="125"/>
      <c r="E57" s="125"/>
      <c r="F57" s="125"/>
      <c r="G57" s="125"/>
      <c r="H57" s="125"/>
      <c r="I57" s="125"/>
      <c r="J57" s="125"/>
      <c r="K57" s="125"/>
      <c r="L57" s="125"/>
      <c r="M57" s="16"/>
      <c r="N57" s="104"/>
    </row>
    <row r="58" spans="2:14" x14ac:dyDescent="0.3">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666</v>
      </c>
      <c r="C60" s="219" t="s">
        <v>387</v>
      </c>
      <c r="D60" s="220"/>
      <c r="E60" s="220"/>
      <c r="F60" s="220"/>
      <c r="G60" s="220"/>
      <c r="H60" s="220"/>
      <c r="I60" s="220"/>
      <c r="J60" s="220"/>
      <c r="K60" s="220"/>
      <c r="L60" s="315"/>
      <c r="M60" s="16"/>
      <c r="N60" s="104"/>
    </row>
    <row r="61" spans="2:14" ht="13.35" customHeight="1" x14ac:dyDescent="0.3">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38" sqref="C38"/>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499" t="s">
        <v>389</v>
      </c>
      <c r="C1" s="499"/>
      <c r="D1" s="499"/>
      <c r="E1" s="499"/>
      <c r="F1" s="499"/>
      <c r="G1" s="499"/>
      <c r="H1" s="499"/>
      <c r="I1" s="499"/>
      <c r="J1" s="499"/>
      <c r="K1" s="499"/>
      <c r="L1" s="6"/>
      <c r="M1" s="86" t="s">
        <v>296</v>
      </c>
    </row>
    <row r="2" spans="1:13" ht="5.0999999999999996" customHeight="1" x14ac:dyDescent="0.3">
      <c r="M2" s="104"/>
    </row>
    <row r="3" spans="1:13" ht="22.8" x14ac:dyDescent="0.3">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4.4" thickBot="1" x14ac:dyDescent="0.35">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388</v>
      </c>
      <c r="B5" s="222" t="s">
        <v>24</v>
      </c>
      <c r="C5" s="223"/>
      <c r="D5" s="223"/>
      <c r="E5" s="223"/>
      <c r="F5" s="223"/>
      <c r="G5" s="223"/>
      <c r="H5" s="223"/>
      <c r="I5" s="223"/>
      <c r="J5" s="223"/>
      <c r="K5" s="224"/>
      <c r="L5" s="19"/>
      <c r="M5" s="104"/>
    </row>
    <row r="6" spans="1:13" s="20" customFormat="1" ht="12" x14ac:dyDescent="0.3">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3">
      <c r="A7" s="21" t="s">
        <v>677</v>
      </c>
      <c r="B7" s="25"/>
      <c r="C7" s="23"/>
      <c r="D7" s="24"/>
      <c r="E7" s="24"/>
      <c r="F7" s="24"/>
      <c r="G7" s="24"/>
      <c r="H7" s="24"/>
      <c r="I7" s="24"/>
      <c r="J7" s="26"/>
      <c r="K7" s="24"/>
      <c r="L7" s="19"/>
      <c r="M7" s="104"/>
    </row>
    <row r="8" spans="1:13" s="20" customFormat="1" ht="12" x14ac:dyDescent="0.3">
      <c r="A8" s="21" t="s">
        <v>678</v>
      </c>
      <c r="B8" s="25"/>
      <c r="C8" s="23"/>
      <c r="D8" s="24"/>
      <c r="E8" s="24"/>
      <c r="F8" s="24"/>
      <c r="G8" s="24"/>
      <c r="H8" s="24"/>
      <c r="I8" s="24"/>
      <c r="J8" s="26"/>
      <c r="K8" s="24"/>
      <c r="L8" s="19"/>
      <c r="M8" s="104"/>
    </row>
    <row r="9" spans="1:13" s="20" customFormat="1" ht="12" x14ac:dyDescent="0.3">
      <c r="A9" s="21" t="s">
        <v>679</v>
      </c>
      <c r="B9" s="25"/>
      <c r="C9" s="23"/>
      <c r="D9" s="24"/>
      <c r="E9" s="24"/>
      <c r="F9" s="24"/>
      <c r="G9" s="24"/>
      <c r="H9" s="24"/>
      <c r="I9" s="24"/>
      <c r="J9" s="26"/>
      <c r="K9" s="24"/>
      <c r="L9" s="19"/>
      <c r="M9" s="104"/>
    </row>
    <row r="10" spans="1:13" s="20" customFormat="1" ht="12" x14ac:dyDescent="0.3">
      <c r="A10" s="21" t="s">
        <v>680</v>
      </c>
      <c r="B10" s="25"/>
      <c r="C10" s="23"/>
      <c r="D10" s="24"/>
      <c r="E10" s="24"/>
      <c r="F10" s="24"/>
      <c r="G10" s="24"/>
      <c r="H10" s="24"/>
      <c r="I10" s="24"/>
      <c r="J10" s="26"/>
      <c r="K10" s="24"/>
      <c r="L10" s="19"/>
      <c r="M10" s="104"/>
    </row>
    <row r="11" spans="1:13" s="20" customFormat="1" ht="12" x14ac:dyDescent="0.3">
      <c r="A11" s="21" t="s">
        <v>681</v>
      </c>
      <c r="B11" s="25"/>
      <c r="C11" s="23"/>
      <c r="D11" s="24"/>
      <c r="E11" s="24"/>
      <c r="F11" s="24"/>
      <c r="G11" s="24"/>
      <c r="H11" s="24"/>
      <c r="I11" s="24"/>
      <c r="J11" s="26"/>
      <c r="K11" s="24"/>
      <c r="L11" s="19"/>
      <c r="M11" s="104"/>
    </row>
    <row r="12" spans="1:13" s="20" customFormat="1" ht="24" x14ac:dyDescent="0.3">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3">
      <c r="A13" s="21" t="s">
        <v>683</v>
      </c>
      <c r="B13" s="22" t="s">
        <v>27</v>
      </c>
      <c r="C13" s="124"/>
      <c r="D13" s="124"/>
      <c r="E13" s="124"/>
      <c r="F13" s="124"/>
      <c r="G13" s="124"/>
      <c r="H13" s="124"/>
      <c r="I13" s="124"/>
      <c r="J13" s="124"/>
      <c r="K13" s="124"/>
      <c r="L13" s="19"/>
      <c r="M13" s="126"/>
    </row>
    <row r="14" spans="1:13" s="20" customFormat="1" ht="12.6" thickBot="1" x14ac:dyDescent="0.35">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685</v>
      </c>
      <c r="B15" s="225" t="s">
        <v>29</v>
      </c>
      <c r="C15" s="226"/>
      <c r="D15" s="226"/>
      <c r="E15" s="226"/>
      <c r="F15" s="226"/>
      <c r="G15" s="226"/>
      <c r="H15" s="226"/>
      <c r="I15" s="226"/>
      <c r="J15" s="226"/>
      <c r="K15" s="227"/>
      <c r="L15" s="19"/>
      <c r="M15" s="104"/>
    </row>
    <row r="16" spans="1:13" s="20" customFormat="1" ht="12" x14ac:dyDescent="0.3">
      <c r="A16" s="21" t="s">
        <v>686</v>
      </c>
      <c r="B16" s="22" t="s">
        <v>25</v>
      </c>
      <c r="C16" s="24"/>
      <c r="D16" s="24"/>
      <c r="E16" s="24"/>
      <c r="F16" s="24"/>
      <c r="G16" s="24"/>
      <c r="H16" s="24"/>
      <c r="I16" s="24"/>
      <c r="J16" s="26"/>
      <c r="K16" s="24"/>
      <c r="L16" s="19"/>
      <c r="M16" s="126" t="s">
        <v>433</v>
      </c>
    </row>
    <row r="17" spans="1:26" s="20" customFormat="1" ht="12" x14ac:dyDescent="0.3">
      <c r="A17" s="21" t="s">
        <v>687</v>
      </c>
      <c r="B17" s="25"/>
      <c r="C17" s="24"/>
      <c r="D17" s="24"/>
      <c r="E17" s="24"/>
      <c r="F17" s="24"/>
      <c r="G17" s="24"/>
      <c r="H17" s="24"/>
      <c r="I17" s="24"/>
      <c r="J17" s="24"/>
      <c r="K17" s="24"/>
      <c r="L17" s="19"/>
      <c r="M17" s="104"/>
    </row>
    <row r="18" spans="1:26" s="20" customFormat="1" ht="12" x14ac:dyDescent="0.3">
      <c r="A18" s="21" t="s">
        <v>688</v>
      </c>
      <c r="B18" s="25"/>
      <c r="C18" s="24"/>
      <c r="D18" s="24"/>
      <c r="E18" s="24"/>
      <c r="F18" s="24"/>
      <c r="G18" s="24"/>
      <c r="H18" s="24"/>
      <c r="I18" s="24"/>
      <c r="J18" s="26"/>
      <c r="K18" s="24"/>
      <c r="L18" s="19"/>
      <c r="M18" s="104"/>
    </row>
    <row r="19" spans="1:26" s="20" customFormat="1" ht="12" x14ac:dyDescent="0.3">
      <c r="A19" s="21" t="s">
        <v>689</v>
      </c>
      <c r="B19" s="25"/>
      <c r="C19" s="24"/>
      <c r="D19" s="24"/>
      <c r="E19" s="24"/>
      <c r="F19" s="24"/>
      <c r="G19" s="24"/>
      <c r="H19" s="24"/>
      <c r="I19" s="24"/>
      <c r="J19" s="26"/>
      <c r="K19" s="24"/>
      <c r="L19" s="19"/>
      <c r="M19" s="104"/>
    </row>
    <row r="20" spans="1:26" s="20" customFormat="1" ht="12" x14ac:dyDescent="0.3">
      <c r="A20" s="21" t="s">
        <v>690</v>
      </c>
      <c r="B20" s="25"/>
      <c r="C20" s="28"/>
      <c r="D20" s="28"/>
      <c r="E20" s="28"/>
      <c r="F20" s="28"/>
      <c r="G20" s="28"/>
      <c r="H20" s="28"/>
      <c r="I20" s="28"/>
      <c r="J20" s="29"/>
      <c r="K20" s="28"/>
      <c r="L20" s="19"/>
      <c r="M20" s="104"/>
    </row>
    <row r="21" spans="1:26" s="20" customFormat="1" ht="12.6" thickBot="1" x14ac:dyDescent="0.35">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692</v>
      </c>
      <c r="B22" s="225" t="s">
        <v>31</v>
      </c>
      <c r="C22" s="226"/>
      <c r="D22" s="226"/>
      <c r="E22" s="226"/>
      <c r="F22" s="226"/>
      <c r="G22" s="226"/>
      <c r="H22" s="226"/>
      <c r="I22" s="226"/>
      <c r="J22" s="226"/>
      <c r="K22" s="227"/>
      <c r="L22" s="19"/>
      <c r="M22" s="104"/>
    </row>
    <row r="23" spans="1:26" s="20" customFormat="1" ht="24" x14ac:dyDescent="0.3">
      <c r="A23" s="21" t="s">
        <v>693</v>
      </c>
      <c r="B23" s="22" t="s">
        <v>32</v>
      </c>
      <c r="C23" s="24"/>
      <c r="D23" s="24"/>
      <c r="E23" s="24"/>
      <c r="F23" s="24"/>
      <c r="G23" s="24"/>
      <c r="H23" s="24"/>
      <c r="I23" s="24"/>
      <c r="J23" s="24"/>
      <c r="K23" s="24"/>
      <c r="L23" s="19"/>
      <c r="M23" s="104"/>
    </row>
    <row r="24" spans="1:26" s="20" customFormat="1" ht="12" x14ac:dyDescent="0.3">
      <c r="A24" s="21" t="s">
        <v>694</v>
      </c>
      <c r="B24" s="22" t="s">
        <v>25</v>
      </c>
      <c r="C24" s="24"/>
      <c r="D24" s="24"/>
      <c r="E24" s="24"/>
      <c r="F24" s="24"/>
      <c r="G24" s="24"/>
      <c r="H24" s="24"/>
      <c r="I24" s="24"/>
      <c r="J24" s="24"/>
      <c r="K24" s="24"/>
      <c r="L24" s="19"/>
      <c r="M24" s="126" t="s">
        <v>434</v>
      </c>
    </row>
    <row r="25" spans="1:26" s="20" customFormat="1" ht="12" x14ac:dyDescent="0.3">
      <c r="A25" s="21" t="s">
        <v>695</v>
      </c>
      <c r="B25" s="25"/>
      <c r="C25" s="24"/>
      <c r="D25" s="24"/>
      <c r="E25" s="24"/>
      <c r="F25" s="24"/>
      <c r="G25" s="24"/>
      <c r="H25" s="24"/>
      <c r="I25" s="24"/>
      <c r="J25" s="24"/>
      <c r="K25" s="24"/>
      <c r="L25" s="19"/>
      <c r="M25" s="104"/>
      <c r="Z25" s="27"/>
    </row>
    <row r="26" spans="1:26" s="20" customFormat="1" ht="12" x14ac:dyDescent="0.3">
      <c r="A26" s="21" t="s">
        <v>696</v>
      </c>
      <c r="B26" s="25"/>
      <c r="C26" s="24"/>
      <c r="D26" s="24"/>
      <c r="E26" s="24"/>
      <c r="F26" s="24"/>
      <c r="G26" s="24"/>
      <c r="H26" s="24"/>
      <c r="I26" s="24"/>
      <c r="J26" s="26"/>
      <c r="K26" s="24"/>
      <c r="L26" s="19"/>
      <c r="M26" s="104"/>
    </row>
    <row r="27" spans="1:26" s="20" customFormat="1" ht="12" x14ac:dyDescent="0.3">
      <c r="A27" s="21" t="s">
        <v>697</v>
      </c>
      <c r="B27" s="25"/>
      <c r="C27" s="24"/>
      <c r="D27" s="24"/>
      <c r="E27" s="24"/>
      <c r="F27" s="24"/>
      <c r="G27" s="24"/>
      <c r="H27" s="24"/>
      <c r="I27" s="24"/>
      <c r="J27" s="26"/>
      <c r="K27" s="24"/>
      <c r="L27" s="19"/>
      <c r="M27" s="104"/>
    </row>
    <row r="28" spans="1:26" s="20" customFormat="1" ht="12" x14ac:dyDescent="0.3">
      <c r="A28" s="21" t="s">
        <v>698</v>
      </c>
      <c r="B28" s="25"/>
      <c r="C28" s="24"/>
      <c r="D28" s="24"/>
      <c r="E28" s="24"/>
      <c r="F28" s="24"/>
      <c r="G28" s="24"/>
      <c r="H28" s="24"/>
      <c r="I28" s="24"/>
      <c r="J28" s="26"/>
      <c r="K28" s="24"/>
      <c r="L28" s="19"/>
      <c r="M28" s="104"/>
    </row>
    <row r="29" spans="1:26" s="20" customFormat="1" ht="24.6" customHeight="1" thickBot="1" x14ac:dyDescent="0.35">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1023</v>
      </c>
      <c r="B30" s="225" t="s">
        <v>1029</v>
      </c>
      <c r="C30" s="226"/>
      <c r="D30" s="226"/>
      <c r="E30" s="226"/>
      <c r="F30" s="226"/>
      <c r="G30" s="226"/>
      <c r="H30" s="226"/>
      <c r="I30" s="226"/>
      <c r="J30" s="226"/>
      <c r="K30" s="227"/>
      <c r="M30" s="104"/>
    </row>
    <row r="31" spans="1:26" x14ac:dyDescent="0.3">
      <c r="A31" s="21" t="s">
        <v>1024</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6" t="str">
        <f>IF(Parametrai!$C$9="Asociacijos ir viešosios įstaigos","7.5.","")</f>
        <v>7.5.</v>
      </c>
      <c r="B32" s="416" t="str">
        <f>IF(Parametrai!$C$9="Asociacijos ir viešosios įstaigos","Veiklos sąnaudos iš viso","")</f>
        <v>Veiklos sąnaudos iš viso</v>
      </c>
      <c r="C32" s="417">
        <f>IF(Parametrai!$C$9="Asociacijos ir viešosios įstaigos",SUM(C21,C29,C31),"")</f>
        <v>0</v>
      </c>
      <c r="D32" s="417">
        <f>IF(Parametrai!$C$9="Asociacijos ir viešosios įstaigos",SUM(D21,D29,D31),"")</f>
        <v>0</v>
      </c>
      <c r="E32" s="417">
        <f>IF(Parametrai!$C$9="Asociacijos ir viešosios įstaigos",SUM(E21,E29,E31),"")</f>
        <v>0</v>
      </c>
      <c r="F32" s="417">
        <f>IF(Parametrai!$C$9="Asociacijos ir viešosios įstaigos",SUM(F21,F29,F31),"")</f>
        <v>0</v>
      </c>
      <c r="G32" s="417">
        <f>IF(Parametrai!$C$9="Asociacijos ir viešosios įstaigos",SUM(G21,G29,G31),"")</f>
        <v>0</v>
      </c>
      <c r="H32" s="417">
        <f>IF(Parametrai!$C$9="Asociacijos ir viešosios įstaigos",SUM(H21,H29,H31),"")</f>
        <v>0</v>
      </c>
      <c r="I32" s="417">
        <f>IF(Parametrai!$C$9="Asociacijos ir viešosios įstaigos",SUM(I21,I29,I31),"")</f>
        <v>0</v>
      </c>
      <c r="J32" s="417">
        <f>IF(Parametrai!$C$9="Asociacijos ir viešosios įstaigos",SUM(J21,J29,J31),"")</f>
        <v>0</v>
      </c>
      <c r="K32" s="417">
        <f>IF(Parametrai!$C$9="Asociacijos ir viešosios įstaigos",SUM(K21,K29,K31),"")</f>
        <v>0</v>
      </c>
      <c r="M32" s="104"/>
    </row>
    <row r="33" spans="1:11" x14ac:dyDescent="0.3">
      <c r="A33" s="20"/>
      <c r="B33" s="20"/>
      <c r="C33" s="20"/>
      <c r="D33" s="20"/>
      <c r="E33" s="20"/>
      <c r="F33" s="20"/>
      <c r="G33" s="20"/>
      <c r="H33" s="20"/>
      <c r="I33" s="20"/>
      <c r="J33" s="20"/>
      <c r="K33" s="20"/>
    </row>
    <row r="34" spans="1:11" x14ac:dyDescent="0.3">
      <c r="C34" s="408"/>
    </row>
    <row r="35" spans="1:11" x14ac:dyDescent="0.3">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F24" sqref="F24"/>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18" t="s">
        <v>396</v>
      </c>
      <c r="D1" s="518"/>
      <c r="E1" s="518"/>
      <c r="F1" s="518"/>
      <c r="G1" s="518"/>
      <c r="H1" s="518"/>
      <c r="I1" s="518"/>
      <c r="J1" s="518"/>
      <c r="K1" s="518"/>
      <c r="L1" s="518"/>
      <c r="N1" s="112" t="s">
        <v>296</v>
      </c>
    </row>
    <row r="2" spans="1:14" s="3" customFormat="1" ht="12" customHeight="1" x14ac:dyDescent="0.3">
      <c r="N2" s="104"/>
    </row>
    <row r="3" spans="1:14" s="3" customFormat="1" x14ac:dyDescent="0.3">
      <c r="B3" s="330" t="s">
        <v>997</v>
      </c>
      <c r="C3" s="331" t="s">
        <v>395</v>
      </c>
      <c r="D3" s="331"/>
      <c r="E3" s="331"/>
      <c r="F3" s="332"/>
      <c r="G3" s="332"/>
      <c r="H3" s="332"/>
      <c r="I3" s="332"/>
      <c r="J3" s="332"/>
      <c r="K3" s="332"/>
      <c r="L3" s="333"/>
      <c r="N3" s="126" t="s">
        <v>412</v>
      </c>
    </row>
    <row r="4" spans="1:14" s="3" customFormat="1" x14ac:dyDescent="0.3">
      <c r="A4" s="337"/>
      <c r="B4" s="519" t="s">
        <v>35</v>
      </c>
      <c r="C4" s="521" t="s">
        <v>75</v>
      </c>
      <c r="D4" s="521"/>
      <c r="E4" s="525" t="s">
        <v>401</v>
      </c>
      <c r="F4" s="526"/>
      <c r="G4" s="527"/>
      <c r="H4" s="521" t="s">
        <v>402</v>
      </c>
      <c r="I4" s="523" t="s">
        <v>403</v>
      </c>
      <c r="J4" s="523" t="s">
        <v>404</v>
      </c>
      <c r="K4" s="523" t="s">
        <v>76</v>
      </c>
      <c r="L4" s="229" t="s">
        <v>400</v>
      </c>
      <c r="N4" s="104"/>
    </row>
    <row r="5" spans="1:14" s="3" customFormat="1" ht="14.4" thickBot="1" x14ac:dyDescent="0.35">
      <c r="A5" s="338"/>
      <c r="B5" s="520"/>
      <c r="C5" s="522"/>
      <c r="D5" s="522"/>
      <c r="E5" s="528"/>
      <c r="F5" s="529"/>
      <c r="G5" s="530"/>
      <c r="H5" s="522"/>
      <c r="I5" s="524"/>
      <c r="J5" s="524"/>
      <c r="K5" s="524"/>
      <c r="L5" s="339">
        <f>DATE(D15,12,31)</f>
        <v>693962</v>
      </c>
      <c r="N5" s="104"/>
    </row>
    <row r="6" spans="1:14" s="3" customFormat="1" ht="14.4" thickTop="1" x14ac:dyDescent="0.3">
      <c r="B6" s="44" t="s">
        <v>390</v>
      </c>
      <c r="C6" s="510"/>
      <c r="D6" s="510"/>
      <c r="E6" s="515"/>
      <c r="F6" s="516"/>
      <c r="G6" s="517"/>
      <c r="H6" s="334"/>
      <c r="I6" s="334"/>
      <c r="J6" s="335"/>
      <c r="K6" s="336"/>
      <c r="L6" s="335"/>
      <c r="N6" s="104"/>
    </row>
    <row r="7" spans="1:14" s="3" customFormat="1" x14ac:dyDescent="0.3">
      <c r="B7" s="45" t="s">
        <v>391</v>
      </c>
      <c r="C7" s="511"/>
      <c r="D7" s="511"/>
      <c r="E7" s="512"/>
      <c r="F7" s="513"/>
      <c r="G7" s="514"/>
      <c r="H7" s="46"/>
      <c r="I7" s="46"/>
      <c r="J7" s="146"/>
      <c r="K7" s="148"/>
      <c r="L7" s="145"/>
      <c r="N7" s="104"/>
    </row>
    <row r="8" spans="1:14" s="3" customFormat="1" x14ac:dyDescent="0.3">
      <c r="B8" s="45" t="s">
        <v>392</v>
      </c>
      <c r="C8" s="511"/>
      <c r="D8" s="511"/>
      <c r="E8" s="512"/>
      <c r="F8" s="513"/>
      <c r="G8" s="514"/>
      <c r="H8" s="46"/>
      <c r="I8" s="46"/>
      <c r="J8" s="146"/>
      <c r="K8" s="148"/>
      <c r="L8" s="145"/>
      <c r="N8" s="104"/>
    </row>
    <row r="9" spans="1:14" s="3" customFormat="1" x14ac:dyDescent="0.3">
      <c r="B9" s="45" t="s">
        <v>393</v>
      </c>
      <c r="C9" s="511"/>
      <c r="D9" s="511"/>
      <c r="E9" s="512"/>
      <c r="F9" s="513"/>
      <c r="G9" s="514"/>
      <c r="H9" s="46"/>
      <c r="I9" s="46"/>
      <c r="J9" s="146"/>
      <c r="K9" s="148"/>
      <c r="L9" s="145"/>
      <c r="N9" s="104"/>
    </row>
    <row r="10" spans="1:14" s="3" customFormat="1" ht="15" customHeight="1" thickBot="1" x14ac:dyDescent="0.35">
      <c r="A10" s="150"/>
      <c r="B10" s="144" t="s">
        <v>394</v>
      </c>
      <c r="C10" s="504"/>
      <c r="D10" s="504"/>
      <c r="E10" s="505"/>
      <c r="F10" s="506"/>
      <c r="G10" s="507"/>
      <c r="H10" s="149"/>
      <c r="I10" s="149"/>
      <c r="J10" s="147"/>
      <c r="K10" s="151"/>
      <c r="L10" s="316"/>
      <c r="N10" s="104"/>
    </row>
    <row r="11" spans="1:14" s="3" customFormat="1" ht="15.6" customHeight="1" thickTop="1" thickBot="1" x14ac:dyDescent="0.35">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998</v>
      </c>
      <c r="C13" s="232" t="s">
        <v>397</v>
      </c>
      <c r="D13" s="232"/>
      <c r="E13" s="232"/>
      <c r="F13" s="232"/>
      <c r="G13" s="232"/>
      <c r="H13" s="232"/>
      <c r="I13" s="232"/>
      <c r="J13" s="232"/>
      <c r="K13" s="232"/>
      <c r="L13" s="233"/>
      <c r="N13" s="126" t="s">
        <v>411</v>
      </c>
    </row>
    <row r="14" spans="1:14" ht="22.8" x14ac:dyDescent="0.3">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4.4" thickBot="1" x14ac:dyDescent="0.35">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988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989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x14ac:dyDescent="0.3">
      <c r="B18" s="21" t="s">
        <v>990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3">
      <c r="B19" s="21" t="s">
        <v>991</v>
      </c>
      <c r="C19" s="21" t="s">
        <v>398</v>
      </c>
      <c r="D19" s="121"/>
      <c r="E19" s="121"/>
      <c r="F19" s="121"/>
      <c r="G19" s="121"/>
      <c r="H19" s="121"/>
      <c r="I19" s="121"/>
      <c r="J19" s="121"/>
      <c r="K19" s="121"/>
      <c r="L19" s="121"/>
      <c r="N19" s="104"/>
    </row>
    <row r="20" spans="1:14" x14ac:dyDescent="0.3">
      <c r="B20" s="21" t="s">
        <v>992</v>
      </c>
      <c r="C20" s="21" t="s">
        <v>81</v>
      </c>
      <c r="D20" s="121"/>
      <c r="E20" s="121"/>
      <c r="F20" s="121"/>
      <c r="G20" s="121"/>
      <c r="H20" s="121"/>
      <c r="I20" s="121"/>
      <c r="J20" s="121"/>
      <c r="K20" s="121"/>
      <c r="L20" s="121"/>
      <c r="N20" s="104"/>
    </row>
    <row r="21" spans="1:14" x14ac:dyDescent="0.3">
      <c r="B21" s="21" t="s">
        <v>993</v>
      </c>
      <c r="C21" s="21" t="s">
        <v>399</v>
      </c>
      <c r="D21" s="121"/>
      <c r="E21" s="121"/>
      <c r="F21" s="121"/>
      <c r="G21" s="121"/>
      <c r="H21" s="121"/>
      <c r="I21" s="121"/>
      <c r="J21" s="121"/>
      <c r="K21" s="121"/>
      <c r="L21" s="121"/>
      <c r="N21" s="104"/>
    </row>
    <row r="22" spans="1:14" ht="14.4" thickBot="1" x14ac:dyDescent="0.35">
      <c r="A22" s="157"/>
      <c r="B22" s="143" t="s">
        <v>987</v>
      </c>
      <c r="C22" s="143" t="s">
        <v>82</v>
      </c>
      <c r="D22" s="159"/>
      <c r="E22" s="159"/>
      <c r="F22" s="159"/>
      <c r="G22" s="159"/>
      <c r="H22" s="159"/>
      <c r="I22" s="159"/>
      <c r="J22" s="159"/>
      <c r="K22" s="159"/>
      <c r="L22" s="159"/>
      <c r="N22" s="104"/>
    </row>
    <row r="23" spans="1:14" ht="15" thickTop="1" thickBot="1" x14ac:dyDescent="0.35">
      <c r="A23" s="157"/>
      <c r="B23" s="158" t="s">
        <v>986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984</v>
      </c>
      <c r="C24" s="409" t="s">
        <v>994</v>
      </c>
      <c r="D24" s="182"/>
      <c r="E24" s="182"/>
      <c r="F24" s="182"/>
      <c r="G24" s="182"/>
      <c r="H24" s="182"/>
      <c r="I24" s="182"/>
      <c r="J24" s="182"/>
      <c r="K24" s="182"/>
      <c r="L24" s="182"/>
      <c r="N24" s="387" t="s">
        <v>447</v>
      </c>
    </row>
    <row r="25" spans="1:14" ht="14.4" thickTop="1" x14ac:dyDescent="0.3">
      <c r="A25" s="163"/>
      <c r="B25" s="167" t="s">
        <v>985</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999</v>
      </c>
      <c r="C27" s="228" t="s">
        <v>420</v>
      </c>
      <c r="D27" s="228"/>
      <c r="E27" s="228"/>
      <c r="F27" s="232"/>
      <c r="G27" s="232"/>
      <c r="H27" s="232"/>
      <c r="I27" s="232"/>
      <c r="J27" s="232"/>
      <c r="K27" s="228"/>
      <c r="L27" s="234"/>
      <c r="N27" s="126" t="s">
        <v>413</v>
      </c>
    </row>
    <row r="28" spans="1:14" ht="22.8" x14ac:dyDescent="0.3">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4.4" thickBot="1" x14ac:dyDescent="0.35">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980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981</v>
      </c>
      <c r="C31" s="48" t="s">
        <v>919</v>
      </c>
      <c r="D31" s="121"/>
      <c r="E31" s="121"/>
      <c r="F31" s="121"/>
      <c r="G31" s="121"/>
      <c r="H31" s="121"/>
      <c r="I31" s="121"/>
      <c r="J31" s="121"/>
      <c r="K31" s="121"/>
      <c r="L31" s="124"/>
      <c r="N31" s="104"/>
    </row>
    <row r="32" spans="1:14" ht="14.4" thickBot="1" x14ac:dyDescent="0.35">
      <c r="A32" s="157"/>
      <c r="B32" s="168" t="s">
        <v>982</v>
      </c>
      <c r="C32" s="160" t="s">
        <v>86</v>
      </c>
      <c r="D32" s="159"/>
      <c r="E32" s="159"/>
      <c r="F32" s="159"/>
      <c r="G32" s="159"/>
      <c r="H32" s="159"/>
      <c r="I32" s="159"/>
      <c r="J32" s="159"/>
      <c r="K32" s="159"/>
      <c r="L32" s="162"/>
      <c r="N32" s="104"/>
    </row>
    <row r="33" spans="1:14" ht="25.2" thickTop="1" thickBot="1" x14ac:dyDescent="0.35">
      <c r="A33" s="157"/>
      <c r="B33" s="169" t="s">
        <v>983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978</v>
      </c>
      <c r="C34" s="409" t="s">
        <v>995</v>
      </c>
      <c r="D34" s="182"/>
      <c r="E34" s="182"/>
      <c r="F34" s="182"/>
      <c r="G34" s="182"/>
      <c r="H34" s="182"/>
      <c r="I34" s="182"/>
      <c r="J34" s="182"/>
      <c r="K34" s="182"/>
      <c r="L34" s="182"/>
      <c r="N34" s="387" t="s">
        <v>448</v>
      </c>
    </row>
    <row r="35" spans="1:14" ht="14.25" customHeight="1" thickTop="1" x14ac:dyDescent="0.3">
      <c r="A35" s="163"/>
      <c r="B35" s="170" t="s">
        <v>979</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296</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405</v>
      </c>
      <c r="C3" s="405" t="s">
        <v>845</v>
      </c>
      <c r="D3" s="202"/>
      <c r="E3" s="202"/>
      <c r="F3" s="202"/>
      <c r="G3" s="202"/>
      <c r="H3" s="202"/>
      <c r="I3" s="202"/>
      <c r="J3" s="202"/>
      <c r="K3" s="202"/>
      <c r="L3" s="202"/>
      <c r="M3" s="52"/>
      <c r="N3" s="172"/>
    </row>
    <row r="4" spans="2:15" x14ac:dyDescent="0.3">
      <c r="N4" s="172"/>
    </row>
    <row r="5" spans="2:15"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758</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730</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759</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760</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761</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762</v>
      </c>
      <c r="C16" s="18" t="s">
        <v>99</v>
      </c>
      <c r="D16" s="145"/>
      <c r="E16" s="145"/>
      <c r="F16" s="145"/>
      <c r="G16" s="145"/>
      <c r="H16" s="145"/>
      <c r="I16" s="145"/>
      <c r="J16" s="145"/>
      <c r="K16" s="145"/>
      <c r="L16" s="145"/>
      <c r="N16" s="172" t="s">
        <v>579</v>
      </c>
    </row>
    <row r="17" spans="2:14" ht="24" x14ac:dyDescent="0.3">
      <c r="B17" s="56" t="s">
        <v>763</v>
      </c>
      <c r="C17" s="306" t="s">
        <v>443</v>
      </c>
      <c r="D17" s="152"/>
      <c r="E17" s="152"/>
      <c r="F17" s="152"/>
      <c r="G17" s="152"/>
      <c r="H17" s="152"/>
      <c r="I17" s="152"/>
      <c r="J17" s="152"/>
      <c r="K17" s="152"/>
      <c r="L17" s="152"/>
      <c r="N17" s="172" t="s">
        <v>453</v>
      </c>
    </row>
    <row r="18" spans="2:14" x14ac:dyDescent="0.3">
      <c r="B18" s="56" t="s">
        <v>575</v>
      </c>
      <c r="C18" s="18" t="s">
        <v>100</v>
      </c>
      <c r="D18" s="145"/>
      <c r="E18" s="145"/>
      <c r="F18" s="145"/>
      <c r="G18" s="145"/>
      <c r="H18" s="145"/>
      <c r="I18" s="145"/>
      <c r="J18" s="145"/>
      <c r="K18" s="145"/>
      <c r="L18" s="145"/>
      <c r="N18" s="172" t="s">
        <v>593</v>
      </c>
    </row>
    <row r="19" spans="2:14" x14ac:dyDescent="0.3">
      <c r="B19" s="56" t="s">
        <v>576</v>
      </c>
      <c r="C19" s="18" t="s">
        <v>102</v>
      </c>
      <c r="D19" s="145"/>
      <c r="E19" s="145"/>
      <c r="F19" s="145"/>
      <c r="G19" s="145"/>
      <c r="H19" s="145"/>
      <c r="I19" s="145"/>
      <c r="J19" s="145"/>
      <c r="K19" s="145"/>
      <c r="L19" s="145"/>
      <c r="N19" s="172" t="s">
        <v>416</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731</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732</v>
      </c>
      <c r="C22" s="18" t="s">
        <v>107</v>
      </c>
      <c r="D22" s="145"/>
      <c r="E22" s="145"/>
      <c r="F22" s="145"/>
      <c r="G22" s="145"/>
      <c r="H22" s="145"/>
      <c r="I22" s="145"/>
      <c r="J22" s="145"/>
      <c r="K22" s="145"/>
      <c r="L22" s="145"/>
      <c r="N22" s="172"/>
    </row>
    <row r="23" spans="2:14" x14ac:dyDescent="0.3">
      <c r="B23" s="56" t="s">
        <v>733</v>
      </c>
      <c r="C23" s="18" t="s">
        <v>108</v>
      </c>
      <c r="D23" s="145"/>
      <c r="E23" s="145"/>
      <c r="F23" s="145"/>
      <c r="G23" s="145"/>
      <c r="H23" s="145"/>
      <c r="I23" s="145"/>
      <c r="J23" s="145"/>
      <c r="K23" s="145"/>
      <c r="L23" s="145"/>
      <c r="N23" s="172"/>
    </row>
    <row r="24" spans="2:14" x14ac:dyDescent="0.3">
      <c r="B24" s="56" t="s">
        <v>734</v>
      </c>
      <c r="C24" s="18" t="s">
        <v>109</v>
      </c>
      <c r="D24" s="145"/>
      <c r="E24" s="145"/>
      <c r="F24" s="145"/>
      <c r="G24" s="145"/>
      <c r="H24" s="145"/>
      <c r="I24" s="145"/>
      <c r="J24" s="145"/>
      <c r="K24" s="145"/>
      <c r="L24" s="145"/>
      <c r="M24" s="54"/>
      <c r="N24" s="172"/>
    </row>
    <row r="25" spans="2:14" x14ac:dyDescent="0.3">
      <c r="B25" s="56" t="s">
        <v>735</v>
      </c>
      <c r="C25" s="18" t="s">
        <v>110</v>
      </c>
      <c r="D25" s="145"/>
      <c r="E25" s="145"/>
      <c r="F25" s="145"/>
      <c r="G25" s="145"/>
      <c r="H25" s="145"/>
      <c r="I25" s="145"/>
      <c r="J25" s="145"/>
      <c r="K25" s="145"/>
      <c r="L25" s="145"/>
      <c r="N25" s="172" t="s">
        <v>449</v>
      </c>
    </row>
    <row r="26" spans="2:14" x14ac:dyDescent="0.3">
      <c r="B26" s="56" t="s">
        <v>736</v>
      </c>
      <c r="C26" s="18" t="s">
        <v>103</v>
      </c>
      <c r="D26" s="145"/>
      <c r="E26" s="145"/>
      <c r="F26" s="145"/>
      <c r="G26" s="145"/>
      <c r="H26" s="145"/>
      <c r="I26" s="145"/>
      <c r="J26" s="145"/>
      <c r="K26" s="145"/>
      <c r="L26" s="145"/>
      <c r="M26" s="55"/>
      <c r="N26" s="172"/>
    </row>
    <row r="27" spans="2:14" x14ac:dyDescent="0.3">
      <c r="B27" s="56" t="s">
        <v>737</v>
      </c>
      <c r="C27" s="18" t="s">
        <v>96</v>
      </c>
      <c r="D27" s="145"/>
      <c r="E27" s="145"/>
      <c r="F27" s="145"/>
      <c r="G27" s="145"/>
      <c r="H27" s="145"/>
      <c r="I27" s="145"/>
      <c r="J27" s="145"/>
      <c r="K27" s="145"/>
      <c r="L27" s="145"/>
      <c r="N27" s="172"/>
    </row>
    <row r="28" spans="2:14" x14ac:dyDescent="0.3">
      <c r="B28" s="56" t="s">
        <v>738</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739</v>
      </c>
      <c r="C29" s="18" t="s">
        <v>112</v>
      </c>
      <c r="D29" s="121"/>
      <c r="E29" s="145"/>
      <c r="F29" s="145"/>
      <c r="G29" s="145"/>
      <c r="H29" s="145"/>
      <c r="I29" s="145"/>
      <c r="J29" s="145"/>
      <c r="K29" s="145"/>
      <c r="L29" s="145"/>
      <c r="N29" s="172"/>
    </row>
    <row r="30" spans="2:14" x14ac:dyDescent="0.3">
      <c r="B30" s="56" t="s">
        <v>740</v>
      </c>
      <c r="C30" s="18" t="s">
        <v>113</v>
      </c>
      <c r="D30" s="121"/>
      <c r="E30" s="145"/>
      <c r="F30" s="145"/>
      <c r="G30" s="145"/>
      <c r="H30" s="145"/>
      <c r="I30" s="145"/>
      <c r="J30" s="145"/>
      <c r="K30" s="145"/>
      <c r="L30" s="145"/>
      <c r="N30" s="172"/>
    </row>
    <row r="31" spans="2:14" x14ac:dyDescent="0.3">
      <c r="B31" s="56" t="s">
        <v>741</v>
      </c>
      <c r="C31" s="18" t="s">
        <v>114</v>
      </c>
      <c r="D31" s="121"/>
      <c r="E31" s="145"/>
      <c r="F31" s="145"/>
      <c r="G31" s="145"/>
      <c r="H31" s="145"/>
      <c r="I31" s="145"/>
      <c r="J31" s="145"/>
      <c r="K31" s="145"/>
      <c r="L31" s="145"/>
      <c r="M31" s="55"/>
      <c r="N31" s="172"/>
    </row>
    <row r="32" spans="2:14" x14ac:dyDescent="0.3">
      <c r="B32" s="56" t="s">
        <v>742</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743</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744</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1031</v>
      </c>
    </row>
    <row r="40" spans="2:14" x14ac:dyDescent="0.3">
      <c r="B40" s="56" t="s">
        <v>745</v>
      </c>
      <c r="C40" s="18" t="s">
        <v>124</v>
      </c>
      <c r="D40" s="145"/>
      <c r="E40" s="145"/>
      <c r="F40" s="145"/>
      <c r="G40" s="145"/>
      <c r="H40" s="145"/>
      <c r="I40" s="145"/>
      <c r="J40" s="145"/>
      <c r="K40" s="145"/>
      <c r="L40" s="145"/>
      <c r="N40" s="172" t="s">
        <v>593</v>
      </c>
    </row>
    <row r="41" spans="2:14" x14ac:dyDescent="0.3">
      <c r="B41" s="56" t="s">
        <v>746</v>
      </c>
      <c r="C41" s="18" t="s">
        <v>125</v>
      </c>
      <c r="D41" s="145"/>
      <c r="E41" s="145"/>
      <c r="F41" s="145"/>
      <c r="G41" s="145"/>
      <c r="H41" s="145"/>
      <c r="I41" s="145"/>
      <c r="J41" s="145"/>
      <c r="K41" s="145"/>
      <c r="L41" s="145"/>
      <c r="N41" s="172" t="s">
        <v>593</v>
      </c>
    </row>
    <row r="42" spans="2:14" x14ac:dyDescent="0.3">
      <c r="B42" s="56" t="s">
        <v>747</v>
      </c>
      <c r="C42" s="18" t="s">
        <v>126</v>
      </c>
      <c r="D42" s="145"/>
      <c r="E42" s="145"/>
      <c r="F42" s="145"/>
      <c r="G42" s="145"/>
      <c r="H42" s="145"/>
      <c r="I42" s="145"/>
      <c r="J42" s="145"/>
      <c r="K42" s="145"/>
      <c r="L42" s="145"/>
      <c r="N42" s="172" t="s">
        <v>593</v>
      </c>
    </row>
    <row r="43" spans="2:14" x14ac:dyDescent="0.3">
      <c r="B43" s="56" t="s">
        <v>748</v>
      </c>
      <c r="C43" s="18" t="s">
        <v>127</v>
      </c>
      <c r="D43" s="145"/>
      <c r="E43" s="145"/>
      <c r="F43" s="145"/>
      <c r="G43" s="145"/>
      <c r="H43" s="145"/>
      <c r="I43" s="145"/>
      <c r="J43" s="145"/>
      <c r="K43" s="145"/>
      <c r="L43" s="145"/>
      <c r="N43" s="172" t="s">
        <v>593</v>
      </c>
    </row>
    <row r="44" spans="2:14" x14ac:dyDescent="0.3">
      <c r="B44" s="56" t="s">
        <v>749</v>
      </c>
      <c r="C44" s="18" t="s">
        <v>128</v>
      </c>
      <c r="D44" s="145"/>
      <c r="E44" s="145"/>
      <c r="F44" s="145"/>
      <c r="G44" s="145"/>
      <c r="H44" s="145"/>
      <c r="I44" s="145"/>
      <c r="J44" s="145"/>
      <c r="K44" s="145"/>
      <c r="L44" s="145"/>
      <c r="N44" s="172" t="s">
        <v>593</v>
      </c>
    </row>
    <row r="45" spans="2:14" ht="24" x14ac:dyDescent="0.3">
      <c r="B45" s="56" t="s">
        <v>750</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751</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1031</v>
      </c>
    </row>
    <row r="47" spans="2:14" x14ac:dyDescent="0.3">
      <c r="B47" s="56" t="s">
        <v>752</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753</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754</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3">
      <c r="B53" s="56" t="s">
        <v>755</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3">
      <c r="B54" s="56" t="s">
        <v>756</v>
      </c>
      <c r="C54" s="18" t="s">
        <v>141</v>
      </c>
      <c r="D54" s="145"/>
      <c r="E54" s="145"/>
      <c r="F54" s="145"/>
      <c r="G54" s="145"/>
      <c r="H54" s="145"/>
      <c r="I54" s="145"/>
      <c r="J54" s="145"/>
      <c r="K54" s="145"/>
      <c r="L54" s="145"/>
      <c r="N54" s="172"/>
    </row>
    <row r="55" spans="2:14" x14ac:dyDescent="0.3">
      <c r="B55" s="56" t="s">
        <v>757</v>
      </c>
      <c r="C55" s="18" t="s">
        <v>142</v>
      </c>
      <c r="D55" s="145"/>
      <c r="E55" s="145"/>
      <c r="F55" s="145"/>
      <c r="G55" s="145"/>
      <c r="H55" s="145"/>
      <c r="I55" s="145"/>
      <c r="J55" s="145"/>
      <c r="K55" s="145"/>
      <c r="L55" s="145"/>
      <c r="N55" s="172"/>
    </row>
    <row r="56" spans="2:14" ht="24" x14ac:dyDescent="0.3">
      <c r="B56" s="56" t="s">
        <v>764</v>
      </c>
      <c r="C56" s="18" t="s">
        <v>143</v>
      </c>
      <c r="D56" s="145"/>
      <c r="E56" s="145"/>
      <c r="F56" s="145"/>
      <c r="G56" s="145"/>
      <c r="H56" s="145"/>
      <c r="I56" s="145"/>
      <c r="J56" s="145"/>
      <c r="K56" s="145"/>
      <c r="L56" s="145"/>
      <c r="M56" s="173"/>
      <c r="N56" s="172" t="s">
        <v>577</v>
      </c>
    </row>
    <row r="57" spans="2:14" ht="36" x14ac:dyDescent="0.3">
      <c r="B57" s="56" t="s">
        <v>765</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766</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3">
      <c r="B59" s="56" t="s">
        <v>767</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3">
      <c r="B60" s="56" t="s">
        <v>768</v>
      </c>
      <c r="C60" s="18" t="s">
        <v>141</v>
      </c>
      <c r="D60" s="121"/>
      <c r="E60" s="121"/>
      <c r="F60" s="121"/>
      <c r="G60" s="121"/>
      <c r="H60" s="121"/>
      <c r="I60" s="121"/>
      <c r="J60" s="121"/>
      <c r="K60" s="121"/>
      <c r="L60" s="121"/>
      <c r="N60" s="172"/>
    </row>
    <row r="61" spans="2:14" x14ac:dyDescent="0.3">
      <c r="B61" s="56" t="s">
        <v>769</v>
      </c>
      <c r="C61" s="18" t="s">
        <v>142</v>
      </c>
      <c r="D61" s="121"/>
      <c r="E61" s="121"/>
      <c r="F61" s="121"/>
      <c r="G61" s="121"/>
      <c r="H61" s="121"/>
      <c r="I61" s="121"/>
      <c r="J61" s="121"/>
      <c r="K61" s="121"/>
      <c r="L61" s="121"/>
      <c r="N61" s="172"/>
    </row>
    <row r="62" spans="2:14" x14ac:dyDescent="0.3">
      <c r="B62" s="56" t="s">
        <v>770</v>
      </c>
      <c r="C62" s="18" t="s">
        <v>145</v>
      </c>
      <c r="D62" s="121"/>
      <c r="E62" s="121"/>
      <c r="F62" s="121"/>
      <c r="G62" s="121"/>
      <c r="H62" s="121"/>
      <c r="I62" s="121"/>
      <c r="J62" s="121"/>
      <c r="K62" s="121"/>
      <c r="L62" s="121"/>
      <c r="N62" s="172"/>
    </row>
    <row r="63" spans="2:14" x14ac:dyDescent="0.3">
      <c r="B63" s="56" t="s">
        <v>771</v>
      </c>
      <c r="C63" s="18" t="s">
        <v>146</v>
      </c>
      <c r="D63" s="121"/>
      <c r="E63" s="121"/>
      <c r="F63" s="121"/>
      <c r="G63" s="121"/>
      <c r="H63" s="121"/>
      <c r="I63" s="121"/>
      <c r="J63" s="121"/>
      <c r="K63" s="121"/>
      <c r="L63" s="121"/>
      <c r="N63" s="172"/>
    </row>
    <row r="64" spans="2:14" ht="24" x14ac:dyDescent="0.3">
      <c r="B64" s="56" t="s">
        <v>772</v>
      </c>
      <c r="C64" s="18" t="s">
        <v>147</v>
      </c>
      <c r="D64" s="121"/>
      <c r="E64" s="121"/>
      <c r="F64" s="121"/>
      <c r="G64" s="121"/>
      <c r="H64" s="121"/>
      <c r="I64" s="121"/>
      <c r="J64" s="121"/>
      <c r="K64" s="121"/>
      <c r="L64" s="121"/>
      <c r="N64" s="172" t="s">
        <v>578</v>
      </c>
    </row>
    <row r="65" spans="2:16" ht="22.8" x14ac:dyDescent="0.3">
      <c r="B65" s="195" t="s">
        <v>148</v>
      </c>
      <c r="C65" s="196" t="s">
        <v>149</v>
      </c>
      <c r="D65" s="302"/>
      <c r="E65" s="302"/>
      <c r="F65" s="302"/>
      <c r="G65" s="302"/>
      <c r="H65" s="302"/>
      <c r="I65" s="302"/>
      <c r="J65" s="302"/>
      <c r="K65" s="302"/>
      <c r="L65" s="302"/>
      <c r="N65" s="307"/>
    </row>
    <row r="66" spans="2:16" s="60" customFormat="1" ht="23.25" customHeight="1" x14ac:dyDescent="0.3">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406</v>
      </c>
      <c r="C3" s="405" t="s">
        <v>846</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599</v>
      </c>
      <c r="C11" s="65" t="s">
        <v>152</v>
      </c>
      <c r="D11" s="121"/>
      <c r="E11" s="121"/>
      <c r="F11" s="121"/>
      <c r="G11" s="121"/>
      <c r="H11" s="121"/>
      <c r="I11" s="121"/>
      <c r="J11" s="121"/>
      <c r="K11" s="121"/>
      <c r="L11" s="121"/>
      <c r="M11" s="64"/>
      <c r="N11" s="172"/>
    </row>
    <row r="12" spans="2:14" x14ac:dyDescent="0.3">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600</v>
      </c>
      <c r="C13" s="65" t="s">
        <v>154</v>
      </c>
      <c r="D13" s="121"/>
      <c r="E13" s="121"/>
      <c r="F13" s="121"/>
      <c r="G13" s="121"/>
      <c r="H13" s="121"/>
      <c r="I13" s="121"/>
      <c r="J13" s="121"/>
      <c r="K13" s="121"/>
      <c r="L13" s="121"/>
      <c r="M13" s="64"/>
      <c r="N13" s="172"/>
    </row>
    <row r="14" spans="2:14" x14ac:dyDescent="0.3">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605</v>
      </c>
      <c r="C18" s="65" t="s">
        <v>158</v>
      </c>
      <c r="D18" s="121"/>
      <c r="E18" s="121"/>
      <c r="F18" s="121"/>
      <c r="G18" s="121"/>
      <c r="H18" s="287"/>
      <c r="I18" s="287"/>
      <c r="J18" s="287"/>
      <c r="K18" s="287"/>
      <c r="L18" s="287"/>
      <c r="N18" s="172" t="s">
        <v>584</v>
      </c>
    </row>
    <row r="19" spans="2:14" x14ac:dyDescent="0.3">
      <c r="B19" s="21" t="s">
        <v>606</v>
      </c>
      <c r="C19" s="65" t="s">
        <v>581</v>
      </c>
      <c r="D19" s="121"/>
      <c r="E19" s="121"/>
      <c r="F19" s="121"/>
      <c r="G19" s="121"/>
      <c r="H19" s="121"/>
      <c r="I19" s="121"/>
      <c r="J19" s="121"/>
      <c r="K19" s="121"/>
      <c r="L19" s="121"/>
      <c r="N19" s="172" t="s">
        <v>583</v>
      </c>
    </row>
    <row r="20" spans="2:14" ht="24" x14ac:dyDescent="0.3">
      <c r="B20" s="21" t="s">
        <v>608</v>
      </c>
      <c r="C20" s="65" t="s">
        <v>970</v>
      </c>
      <c r="D20" s="121"/>
      <c r="E20" s="121"/>
      <c r="F20" s="121"/>
      <c r="G20" s="121"/>
      <c r="H20" s="121"/>
      <c r="I20" s="121"/>
      <c r="J20" s="121"/>
      <c r="K20" s="121"/>
      <c r="L20" s="121"/>
      <c r="N20" s="172" t="s">
        <v>585</v>
      </c>
    </row>
    <row r="21" spans="2:14" x14ac:dyDescent="0.3">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611</v>
      </c>
      <c r="C24" s="321" t="s">
        <v>722</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613</v>
      </c>
      <c r="C27" s="13" t="s">
        <v>409</v>
      </c>
      <c r="D27" s="533"/>
      <c r="E27" s="534"/>
      <c r="F27" s="534"/>
      <c r="G27" s="534"/>
      <c r="H27" s="534"/>
      <c r="I27" s="534"/>
      <c r="J27" s="534"/>
      <c r="K27" s="534"/>
      <c r="L27" s="535"/>
      <c r="N27" s="156" t="s">
        <v>410</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407</v>
      </c>
      <c r="C3" s="405" t="s">
        <v>847</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542</v>
      </c>
      <c r="C12" s="18" t="s">
        <v>168</v>
      </c>
      <c r="D12" s="121"/>
      <c r="E12" s="122"/>
      <c r="F12" s="122"/>
      <c r="G12" s="122"/>
      <c r="H12" s="122"/>
      <c r="I12" s="122"/>
      <c r="J12" s="122"/>
      <c r="K12" s="122"/>
      <c r="L12" s="122"/>
      <c r="N12" s="172" t="s">
        <v>591</v>
      </c>
    </row>
    <row r="13" spans="1:14" ht="24" x14ac:dyDescent="0.3">
      <c r="A13" s="11"/>
      <c r="B13" s="286" t="s">
        <v>543</v>
      </c>
      <c r="C13" s="306" t="s">
        <v>169</v>
      </c>
      <c r="D13" s="121"/>
      <c r="E13" s="121"/>
      <c r="F13" s="121"/>
      <c r="G13" s="121"/>
      <c r="H13" s="121"/>
      <c r="I13" s="121"/>
      <c r="J13" s="121"/>
      <c r="K13" s="121"/>
      <c r="L13" s="121"/>
      <c r="M13" s="67"/>
      <c r="N13" s="172" t="s">
        <v>592</v>
      </c>
    </row>
    <row r="14" spans="1:14" ht="24" x14ac:dyDescent="0.3">
      <c r="A14" s="11"/>
      <c r="B14" s="286" t="s">
        <v>544</v>
      </c>
      <c r="C14" s="306" t="s">
        <v>170</v>
      </c>
      <c r="D14" s="121"/>
      <c r="E14" s="121"/>
      <c r="F14" s="121"/>
      <c r="G14" s="121"/>
      <c r="H14" s="121"/>
      <c r="I14" s="121"/>
      <c r="J14" s="121"/>
      <c r="K14" s="121"/>
      <c r="L14" s="121"/>
      <c r="M14" s="67"/>
      <c r="N14" s="172" t="s">
        <v>592</v>
      </c>
    </row>
    <row r="15" spans="1:14" ht="24" x14ac:dyDescent="0.3">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514</v>
      </c>
      <c r="C30" s="196" t="s">
        <v>185</v>
      </c>
      <c r="D30" s="254"/>
      <c r="E30" s="254"/>
      <c r="F30" s="254"/>
      <c r="G30" s="254"/>
      <c r="H30" s="254"/>
      <c r="I30" s="254"/>
      <c r="J30" s="254"/>
      <c r="K30" s="254"/>
      <c r="L30" s="254"/>
      <c r="N30" s="96"/>
    </row>
    <row r="31" spans="1:14" x14ac:dyDescent="0.3">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557</v>
      </c>
      <c r="C32" s="18" t="s">
        <v>187</v>
      </c>
      <c r="D32" s="287"/>
      <c r="E32" s="287"/>
      <c r="F32" s="287"/>
      <c r="G32" s="287"/>
      <c r="H32" s="287"/>
      <c r="I32" s="287"/>
      <c r="J32" s="287"/>
      <c r="K32" s="287"/>
      <c r="L32" s="287"/>
      <c r="N32" s="172" t="s">
        <v>721</v>
      </c>
    </row>
    <row r="33" spans="1:14" x14ac:dyDescent="0.3">
      <c r="A33" s="11"/>
      <c r="B33" s="286" t="s">
        <v>558</v>
      </c>
      <c r="C33" s="18" t="s">
        <v>188</v>
      </c>
      <c r="D33" s="124"/>
      <c r="E33" s="124"/>
      <c r="F33" s="124"/>
      <c r="G33" s="124"/>
      <c r="H33" s="124"/>
      <c r="I33" s="124"/>
      <c r="J33" s="124"/>
      <c r="K33" s="124"/>
      <c r="L33" s="124"/>
      <c r="N33" s="172" t="s">
        <v>592</v>
      </c>
    </row>
    <row r="34" spans="1:14" x14ac:dyDescent="0.3">
      <c r="A34" s="11"/>
      <c r="B34" s="286" t="s">
        <v>559</v>
      </c>
      <c r="C34" s="18" t="s">
        <v>189</v>
      </c>
      <c r="D34" s="121"/>
      <c r="E34" s="121"/>
      <c r="F34" s="121"/>
      <c r="G34" s="121"/>
      <c r="H34" s="121"/>
      <c r="I34" s="121"/>
      <c r="J34" s="121"/>
      <c r="K34" s="121"/>
      <c r="L34" s="121"/>
      <c r="N34" s="172" t="s">
        <v>592</v>
      </c>
    </row>
    <row r="35" spans="1:14" x14ac:dyDescent="0.3">
      <c r="A35" s="11"/>
      <c r="B35" s="286" t="s">
        <v>560</v>
      </c>
      <c r="C35" s="18" t="s">
        <v>190</v>
      </c>
      <c r="D35" s="124"/>
      <c r="E35" s="124"/>
      <c r="F35" s="124"/>
      <c r="G35" s="124"/>
      <c r="H35" s="124"/>
      <c r="I35" s="124"/>
      <c r="J35" s="124"/>
      <c r="K35" s="124"/>
      <c r="L35" s="124"/>
      <c r="N35" s="172" t="s">
        <v>592</v>
      </c>
    </row>
    <row r="36" spans="1:14" x14ac:dyDescent="0.3">
      <c r="A36" s="11"/>
      <c r="B36" s="286" t="s">
        <v>561</v>
      </c>
      <c r="C36" s="18" t="s">
        <v>191</v>
      </c>
      <c r="D36" s="121"/>
      <c r="E36" s="121"/>
      <c r="F36" s="121"/>
      <c r="G36" s="121"/>
      <c r="H36" s="121"/>
      <c r="I36" s="121"/>
      <c r="J36" s="121"/>
      <c r="K36" s="121"/>
      <c r="L36" s="121"/>
      <c r="N36" s="172" t="s">
        <v>592</v>
      </c>
    </row>
    <row r="37" spans="1:14" x14ac:dyDescent="0.3">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3">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3">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x14ac:dyDescent="0.3">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515</v>
      </c>
      <c r="C41" s="196" t="s">
        <v>196</v>
      </c>
      <c r="D41" s="254"/>
      <c r="E41" s="254"/>
      <c r="F41" s="254"/>
      <c r="G41" s="254"/>
      <c r="H41" s="254"/>
      <c r="I41" s="254"/>
      <c r="J41" s="254"/>
      <c r="K41" s="254"/>
      <c r="L41" s="254"/>
      <c r="N41" s="96"/>
    </row>
    <row r="42" spans="1:14" x14ac:dyDescent="0.3">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534</v>
      </c>
      <c r="C43" s="18" t="s">
        <v>198</v>
      </c>
      <c r="D43" s="121"/>
      <c r="E43" s="121"/>
      <c r="F43" s="121"/>
      <c r="G43" s="121"/>
      <c r="H43" s="123"/>
      <c r="I43" s="123"/>
      <c r="J43" s="123"/>
      <c r="K43" s="123"/>
      <c r="L43" s="123"/>
      <c r="M43" s="54"/>
      <c r="N43" s="172" t="s">
        <v>587</v>
      </c>
    </row>
    <row r="44" spans="1:14" x14ac:dyDescent="0.3">
      <c r="A44" s="11"/>
      <c r="B44" s="286" t="s">
        <v>535</v>
      </c>
      <c r="C44" s="18" t="s">
        <v>199</v>
      </c>
      <c r="D44" s="121"/>
      <c r="E44" s="121"/>
      <c r="F44" s="121"/>
      <c r="G44" s="121"/>
      <c r="H44" s="123"/>
      <c r="I44" s="123"/>
      <c r="J44" s="123"/>
      <c r="K44" s="123"/>
      <c r="L44" s="123"/>
      <c r="M44" s="55"/>
      <c r="N44" s="172" t="s">
        <v>587</v>
      </c>
    </row>
    <row r="45" spans="1:14" x14ac:dyDescent="0.3">
      <c r="A45" s="11"/>
      <c r="B45" s="286" t="s">
        <v>536</v>
      </c>
      <c r="C45" s="18" t="s">
        <v>200</v>
      </c>
      <c r="D45" s="124"/>
      <c r="E45" s="124"/>
      <c r="F45" s="124"/>
      <c r="G45" s="124"/>
      <c r="H45" s="123"/>
      <c r="I45" s="123"/>
      <c r="J45" s="123"/>
      <c r="K45" s="123"/>
      <c r="L45" s="123"/>
      <c r="M45" s="54"/>
      <c r="N45" s="172" t="s">
        <v>587</v>
      </c>
    </row>
    <row r="46" spans="1:14" x14ac:dyDescent="0.3">
      <c r="A46" s="11"/>
      <c r="B46" s="286" t="s">
        <v>537</v>
      </c>
      <c r="C46" s="18" t="s">
        <v>201</v>
      </c>
      <c r="D46" s="124"/>
      <c r="E46" s="124"/>
      <c r="F46" s="124"/>
      <c r="G46" s="124"/>
      <c r="H46" s="123"/>
      <c r="I46" s="123"/>
      <c r="J46" s="123"/>
      <c r="K46" s="123"/>
      <c r="L46" s="123"/>
      <c r="M46" s="55"/>
      <c r="N46" s="172" t="s">
        <v>587</v>
      </c>
    </row>
    <row r="47" spans="1:14" ht="24" x14ac:dyDescent="0.3">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525</v>
      </c>
      <c r="C50" s="18" t="s">
        <v>205</v>
      </c>
      <c r="D50" s="123"/>
      <c r="E50" s="123"/>
      <c r="F50" s="123"/>
      <c r="G50" s="123"/>
      <c r="H50" s="123"/>
      <c r="I50" s="123"/>
      <c r="J50" s="123"/>
      <c r="K50" s="123"/>
      <c r="L50" s="123"/>
      <c r="N50" s="172" t="s">
        <v>590</v>
      </c>
    </row>
    <row r="51" spans="1:14" x14ac:dyDescent="0.3">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528</v>
      </c>
      <c r="C53" s="18" t="s">
        <v>208</v>
      </c>
      <c r="D53" s="123"/>
      <c r="E53" s="123"/>
      <c r="F53" s="123"/>
      <c r="G53" s="123"/>
      <c r="H53" s="123"/>
      <c r="I53" s="123"/>
      <c r="J53" s="123"/>
      <c r="K53" s="123"/>
      <c r="L53" s="123"/>
      <c r="N53" s="172" t="s">
        <v>590</v>
      </c>
    </row>
    <row r="54" spans="1:14" x14ac:dyDescent="0.3">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531</v>
      </c>
      <c r="C56" s="18" t="s">
        <v>211</v>
      </c>
      <c r="D56" s="121"/>
      <c r="E56" s="123"/>
      <c r="F56" s="123"/>
      <c r="G56" s="123"/>
      <c r="H56" s="123"/>
      <c r="I56" s="123"/>
      <c r="J56" s="123"/>
      <c r="K56" s="123"/>
      <c r="L56" s="123"/>
      <c r="N56" s="96"/>
    </row>
    <row r="57" spans="1:14" x14ac:dyDescent="0.3">
      <c r="A57" s="11"/>
      <c r="B57" s="286" t="s">
        <v>532</v>
      </c>
      <c r="C57" s="18" t="s">
        <v>212</v>
      </c>
      <c r="D57" s="124"/>
      <c r="E57" s="123"/>
      <c r="F57" s="123"/>
      <c r="G57" s="123"/>
      <c r="H57" s="123"/>
      <c r="I57" s="123"/>
      <c r="J57" s="123"/>
      <c r="K57" s="123"/>
      <c r="L57" s="123"/>
      <c r="N57" s="96"/>
    </row>
    <row r="58" spans="1:14" x14ac:dyDescent="0.3">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3">
      <c r="A59" s="11"/>
      <c r="B59" s="286" t="s">
        <v>520</v>
      </c>
      <c r="C59" s="18" t="s">
        <v>214</v>
      </c>
      <c r="D59" s="124"/>
      <c r="E59" s="123"/>
      <c r="F59" s="123"/>
      <c r="G59" s="123"/>
      <c r="H59" s="123"/>
      <c r="I59" s="123"/>
      <c r="J59" s="123"/>
      <c r="K59" s="123"/>
      <c r="L59" s="123"/>
      <c r="N59" s="172" t="s">
        <v>591</v>
      </c>
    </row>
    <row r="60" spans="1:14" x14ac:dyDescent="0.3">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516</v>
      </c>
      <c r="C61" s="18" t="s">
        <v>216</v>
      </c>
      <c r="D61" s="121"/>
      <c r="E61" s="123"/>
      <c r="F61" s="123"/>
      <c r="G61" s="123"/>
      <c r="H61" s="123"/>
      <c r="I61" s="123"/>
      <c r="J61" s="123"/>
      <c r="K61" s="123"/>
      <c r="L61" s="123"/>
      <c r="N61" s="172" t="s">
        <v>591</v>
      </c>
    </row>
    <row r="62" spans="1:14" x14ac:dyDescent="0.3">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37" t="s">
        <v>729</v>
      </c>
      <c r="C11" s="537"/>
      <c r="D11" s="537"/>
      <c r="E11" s="537"/>
      <c r="F11" s="537"/>
      <c r="G11" s="537"/>
      <c r="H11" s="537"/>
      <c r="I11" s="537"/>
      <c r="J11" s="537"/>
      <c r="K11" s="537"/>
      <c r="L11" s="537"/>
      <c r="N11" s="312"/>
    </row>
    <row r="12" spans="1:15" ht="137.69999999999999" customHeight="1" x14ac:dyDescent="0.3">
      <c r="B12" s="536" t="s">
        <v>724</v>
      </c>
      <c r="C12" s="536"/>
      <c r="D12" s="536"/>
      <c r="E12" s="536"/>
      <c r="F12" s="536"/>
      <c r="G12" s="536"/>
      <c r="H12" s="536"/>
      <c r="I12" s="536"/>
      <c r="J12" s="536"/>
      <c r="K12" s="536"/>
      <c r="L12" s="536"/>
      <c r="N12" s="312"/>
    </row>
    <row r="13" spans="1:15" ht="50.7" customHeight="1" x14ac:dyDescent="0.3">
      <c r="B13" s="536" t="s">
        <v>725</v>
      </c>
      <c r="C13" s="536"/>
      <c r="D13" s="536"/>
      <c r="E13" s="536"/>
      <c r="F13" s="536"/>
      <c r="G13" s="536"/>
      <c r="H13" s="536"/>
      <c r="I13" s="536"/>
      <c r="J13" s="536"/>
      <c r="K13" s="536"/>
      <c r="L13" s="536"/>
      <c r="N13" s="312"/>
    </row>
    <row r="14" spans="1:15" ht="76.349999999999994" customHeight="1" x14ac:dyDescent="0.3">
      <c r="B14" s="536" t="s">
        <v>726</v>
      </c>
      <c r="C14" s="536"/>
      <c r="D14" s="536"/>
      <c r="E14" s="536"/>
      <c r="F14" s="536"/>
      <c r="G14" s="536"/>
      <c r="H14" s="536"/>
      <c r="I14" s="536"/>
      <c r="J14" s="536"/>
      <c r="K14" s="536"/>
      <c r="L14" s="536"/>
      <c r="N14" s="312"/>
    </row>
    <row r="15" spans="1:15" ht="76.349999999999994" customHeight="1" x14ac:dyDescent="0.3">
      <c r="B15" s="536" t="s">
        <v>727</v>
      </c>
      <c r="C15" s="536"/>
      <c r="D15" s="536"/>
      <c r="E15" s="536"/>
      <c r="F15" s="536"/>
      <c r="G15" s="536"/>
      <c r="H15" s="536"/>
      <c r="I15" s="536"/>
      <c r="J15" s="536"/>
      <c r="K15" s="536"/>
      <c r="L15" s="536"/>
      <c r="N15" s="312"/>
    </row>
    <row r="16" spans="1:15" ht="53.7" customHeight="1" x14ac:dyDescent="0.3">
      <c r="B16" s="536" t="s">
        <v>728</v>
      </c>
      <c r="C16" s="536"/>
      <c r="D16" s="536"/>
      <c r="E16" s="536"/>
      <c r="F16" s="536"/>
      <c r="G16" s="536"/>
      <c r="H16" s="536"/>
      <c r="I16" s="536"/>
      <c r="J16" s="536"/>
      <c r="K16" s="536"/>
      <c r="L16" s="536"/>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405</v>
      </c>
      <c r="C3" s="235" t="s">
        <v>845</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758</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730</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759</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760</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761</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762</v>
      </c>
      <c r="C16" s="306" t="s">
        <v>808</v>
      </c>
      <c r="D16" s="152"/>
      <c r="E16" s="152"/>
      <c r="F16" s="152"/>
      <c r="G16" s="152"/>
      <c r="H16" s="152"/>
      <c r="I16" s="152"/>
      <c r="J16" s="152"/>
      <c r="K16" s="152"/>
      <c r="L16" s="152"/>
      <c r="N16" s="172" t="s">
        <v>453</v>
      </c>
    </row>
    <row r="17" spans="2:15" x14ac:dyDescent="0.3">
      <c r="B17" s="56" t="s">
        <v>763</v>
      </c>
      <c r="C17" s="18" t="s">
        <v>842</v>
      </c>
      <c r="D17" s="152"/>
      <c r="E17" s="152"/>
      <c r="F17" s="152"/>
      <c r="G17" s="152"/>
      <c r="H17" s="152"/>
      <c r="I17" s="152"/>
      <c r="J17" s="152"/>
      <c r="K17" s="152"/>
      <c r="L17" s="152"/>
      <c r="N17" s="172" t="s">
        <v>1005</v>
      </c>
    </row>
    <row r="18" spans="2:15" x14ac:dyDescent="0.3">
      <c r="B18" s="56" t="s">
        <v>575</v>
      </c>
      <c r="C18" s="18" t="s">
        <v>100</v>
      </c>
      <c r="D18" s="145"/>
      <c r="E18" s="145"/>
      <c r="F18" s="145"/>
      <c r="G18" s="145"/>
      <c r="H18" s="145"/>
      <c r="I18" s="145"/>
      <c r="J18" s="145"/>
      <c r="K18" s="145"/>
      <c r="L18" s="145"/>
      <c r="N18" s="172" t="s">
        <v>1032</v>
      </c>
    </row>
    <row r="19" spans="2:15" x14ac:dyDescent="0.3">
      <c r="B19" s="56" t="s">
        <v>576</v>
      </c>
      <c r="C19" s="18" t="s">
        <v>102</v>
      </c>
      <c r="D19" s="145"/>
      <c r="E19" s="145"/>
      <c r="F19" s="145"/>
      <c r="G19" s="145"/>
      <c r="H19" s="145"/>
      <c r="I19" s="145"/>
      <c r="J19" s="145"/>
      <c r="K19" s="145"/>
      <c r="L19" s="145"/>
      <c r="N19" s="172" t="s">
        <v>1006</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731</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732</v>
      </c>
      <c r="C22" s="18" t="s">
        <v>809</v>
      </c>
      <c r="D22" s="145"/>
      <c r="E22" s="145"/>
      <c r="F22" s="145"/>
      <c r="G22" s="145"/>
      <c r="H22" s="145"/>
      <c r="I22" s="145"/>
      <c r="J22" s="145"/>
      <c r="K22" s="145"/>
      <c r="L22" s="145"/>
      <c r="N22" s="172"/>
    </row>
    <row r="23" spans="2:15" x14ac:dyDescent="0.3">
      <c r="B23" s="56" t="s">
        <v>733</v>
      </c>
      <c r="C23" s="18" t="s">
        <v>810</v>
      </c>
      <c r="D23" s="145"/>
      <c r="E23" s="145"/>
      <c r="F23" s="145"/>
      <c r="G23" s="145"/>
      <c r="H23" s="145"/>
      <c r="I23" s="145"/>
      <c r="J23" s="145"/>
      <c r="K23" s="145"/>
      <c r="L23" s="145"/>
      <c r="N23" s="172"/>
    </row>
    <row r="24" spans="2:15" x14ac:dyDescent="0.3">
      <c r="B24" s="56" t="s">
        <v>734</v>
      </c>
      <c r="C24" s="18" t="s">
        <v>811</v>
      </c>
      <c r="D24" s="145"/>
      <c r="E24" s="145"/>
      <c r="F24" s="145"/>
      <c r="G24" s="145"/>
      <c r="H24" s="145"/>
      <c r="I24" s="145"/>
      <c r="J24" s="145"/>
      <c r="K24" s="145"/>
      <c r="L24" s="145"/>
      <c r="M24" s="54"/>
      <c r="N24" s="307"/>
    </row>
    <row r="25" spans="2:15" x14ac:dyDescent="0.3">
      <c r="B25" s="56" t="s">
        <v>738</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739</v>
      </c>
      <c r="C26" s="18" t="s">
        <v>112</v>
      </c>
      <c r="D26" s="121"/>
      <c r="E26" s="145"/>
      <c r="F26" s="145"/>
      <c r="G26" s="145"/>
      <c r="H26" s="145"/>
      <c r="I26" s="145"/>
      <c r="J26" s="145"/>
      <c r="K26" s="145"/>
      <c r="L26" s="145"/>
      <c r="N26" s="172"/>
      <c r="O26" s="154"/>
    </row>
    <row r="27" spans="2:15" x14ac:dyDescent="0.3">
      <c r="B27" s="56" t="s">
        <v>740</v>
      </c>
      <c r="C27" s="18" t="s">
        <v>113</v>
      </c>
      <c r="D27" s="121"/>
      <c r="E27" s="145"/>
      <c r="F27" s="145"/>
      <c r="G27" s="145"/>
      <c r="H27" s="145"/>
      <c r="I27" s="145"/>
      <c r="J27" s="145"/>
      <c r="K27" s="145"/>
      <c r="L27" s="145"/>
      <c r="N27" s="172"/>
    </row>
    <row r="28" spans="2:15" x14ac:dyDescent="0.3">
      <c r="B28" s="56" t="s">
        <v>741</v>
      </c>
      <c r="C28" s="18" t="s">
        <v>114</v>
      </c>
      <c r="D28" s="121"/>
      <c r="E28" s="145"/>
      <c r="F28" s="145"/>
      <c r="G28" s="145"/>
      <c r="H28" s="145"/>
      <c r="I28" s="145"/>
      <c r="J28" s="145"/>
      <c r="K28" s="145"/>
      <c r="L28" s="145"/>
      <c r="M28" s="55"/>
      <c r="N28" s="172"/>
    </row>
    <row r="29" spans="2:15" x14ac:dyDescent="0.3">
      <c r="B29" s="56" t="s">
        <v>742</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743</v>
      </c>
      <c r="C35" s="18" t="s">
        <v>930</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1033</v>
      </c>
    </row>
    <row r="36" spans="2:14" x14ac:dyDescent="0.3">
      <c r="B36" s="56" t="s">
        <v>747</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1030</v>
      </c>
    </row>
    <row r="37" spans="2:14" x14ac:dyDescent="0.3">
      <c r="B37" s="56" t="s">
        <v>748</v>
      </c>
      <c r="C37" s="18" t="s">
        <v>933</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1030</v>
      </c>
    </row>
    <row r="38" spans="2:14" x14ac:dyDescent="0.3">
      <c r="B38" s="56" t="s">
        <v>749</v>
      </c>
      <c r="C38" s="18" t="s">
        <v>932</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1009</v>
      </c>
      <c r="C39" s="18" t="s">
        <v>812</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1033</v>
      </c>
    </row>
    <row r="40" spans="2:14" x14ac:dyDescent="0.3">
      <c r="B40" s="56" t="s">
        <v>1010</v>
      </c>
      <c r="C40" s="18" t="s">
        <v>813</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814</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750</v>
      </c>
      <c r="C42" s="18" t="s">
        <v>968</v>
      </c>
      <c r="D42" s="145"/>
      <c r="E42" s="145"/>
      <c r="F42" s="145"/>
      <c r="G42" s="145"/>
      <c r="H42" s="145"/>
      <c r="I42" s="145"/>
      <c r="J42" s="145"/>
      <c r="K42" s="145"/>
      <c r="L42" s="145"/>
      <c r="M42" s="55"/>
      <c r="N42" s="172" t="s">
        <v>1034</v>
      </c>
    </row>
    <row r="43" spans="2:14" x14ac:dyDescent="0.3">
      <c r="B43" s="56" t="s">
        <v>753</v>
      </c>
      <c r="C43" s="18" t="s">
        <v>815</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754</v>
      </c>
      <c r="C44" s="18" t="s">
        <v>972</v>
      </c>
      <c r="D44" s="145"/>
      <c r="E44" s="145"/>
      <c r="F44" s="145"/>
      <c r="G44" s="145"/>
      <c r="H44" s="145"/>
      <c r="I44" s="145"/>
      <c r="J44" s="145"/>
      <c r="K44" s="145"/>
      <c r="L44" s="145"/>
      <c r="M44" s="55"/>
      <c r="N44" s="126"/>
    </row>
    <row r="45" spans="2:14" ht="24" x14ac:dyDescent="0.3">
      <c r="B45" s="56" t="s">
        <v>755</v>
      </c>
      <c r="C45" s="18" t="s">
        <v>971</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756</v>
      </c>
      <c r="C46" s="18" t="s">
        <v>817</v>
      </c>
      <c r="D46" s="145"/>
      <c r="E46" s="287"/>
      <c r="F46" s="287"/>
      <c r="G46" s="287"/>
      <c r="H46" s="287"/>
      <c r="I46" s="287"/>
      <c r="J46" s="287"/>
      <c r="K46" s="287"/>
      <c r="L46" s="287"/>
      <c r="M46" s="55"/>
      <c r="N46" s="126" t="s">
        <v>591</v>
      </c>
    </row>
    <row r="47" spans="2:14" x14ac:dyDescent="0.3">
      <c r="B47" s="56" t="s">
        <v>765</v>
      </c>
      <c r="C47" s="18" t="s">
        <v>818</v>
      </c>
      <c r="D47" s="145"/>
      <c r="E47" s="145"/>
      <c r="F47" s="145"/>
      <c r="G47" s="145"/>
      <c r="H47" s="145"/>
      <c r="I47" s="145"/>
      <c r="J47" s="145"/>
      <c r="K47" s="145"/>
      <c r="L47" s="145"/>
      <c r="M47" s="55"/>
      <c r="N47" s="126" t="s">
        <v>1022</v>
      </c>
    </row>
    <row r="48" spans="2:14" x14ac:dyDescent="0.3">
      <c r="B48" s="56" t="s">
        <v>1011</v>
      </c>
      <c r="C48" s="18" t="s">
        <v>819</v>
      </c>
      <c r="D48" s="145"/>
      <c r="E48" s="287"/>
      <c r="F48" s="287"/>
      <c r="G48" s="287"/>
      <c r="H48" s="287"/>
      <c r="I48" s="287"/>
      <c r="J48" s="287"/>
      <c r="K48" s="287"/>
      <c r="L48" s="287"/>
      <c r="M48" s="55"/>
      <c r="N48" s="126" t="s">
        <v>591</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1012</v>
      </c>
      <c r="C50" s="18" t="s">
        <v>820</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1013</v>
      </c>
      <c r="C51" s="18" t="s">
        <v>821</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1014</v>
      </c>
      <c r="C52" s="18" t="s">
        <v>822</v>
      </c>
      <c r="D52" s="145"/>
      <c r="E52" s="145"/>
      <c r="F52" s="145"/>
      <c r="G52" s="145"/>
      <c r="H52" s="145"/>
      <c r="I52" s="145"/>
      <c r="J52" s="145"/>
      <c r="K52" s="145"/>
      <c r="L52" s="145"/>
      <c r="M52" s="173"/>
      <c r="N52" s="172"/>
    </row>
    <row r="53" spans="2:14" x14ac:dyDescent="0.3">
      <c r="B53" s="56" t="s">
        <v>1015</v>
      </c>
      <c r="C53" s="18" t="s">
        <v>823</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1016</v>
      </c>
      <c r="C54" s="18" t="s">
        <v>843</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1017</v>
      </c>
      <c r="C55" s="18" t="s">
        <v>821</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1018</v>
      </c>
      <c r="C56" s="18" t="s">
        <v>142</v>
      </c>
      <c r="D56" s="121"/>
      <c r="E56" s="121"/>
      <c r="F56" s="121"/>
      <c r="G56" s="121"/>
      <c r="H56" s="121"/>
      <c r="I56" s="121"/>
      <c r="J56" s="121"/>
      <c r="K56" s="121"/>
      <c r="L56" s="121"/>
      <c r="N56" s="307"/>
    </row>
    <row r="57" spans="2:14" x14ac:dyDescent="0.3">
      <c r="B57" s="56" t="s">
        <v>1019</v>
      </c>
      <c r="C57" s="18" t="s">
        <v>824</v>
      </c>
      <c r="D57" s="121"/>
      <c r="E57" s="121"/>
      <c r="F57" s="121"/>
      <c r="G57" s="121"/>
      <c r="H57" s="121"/>
      <c r="I57" s="121"/>
      <c r="J57" s="121"/>
      <c r="K57" s="121"/>
      <c r="L57" s="121"/>
      <c r="N57" s="172"/>
    </row>
    <row r="58" spans="2:14" x14ac:dyDescent="0.3">
      <c r="B58" s="56" t="s">
        <v>1020</v>
      </c>
      <c r="C58" s="18" t="s">
        <v>146</v>
      </c>
      <c r="D58" s="121"/>
      <c r="E58" s="121"/>
      <c r="F58" s="121"/>
      <c r="G58" s="121"/>
      <c r="H58" s="121"/>
      <c r="I58" s="121"/>
      <c r="J58" s="121"/>
      <c r="K58" s="121"/>
      <c r="L58" s="121"/>
      <c r="N58" s="172"/>
    </row>
    <row r="59" spans="2:14" x14ac:dyDescent="0.3">
      <c r="B59" s="56" t="s">
        <v>1021</v>
      </c>
      <c r="C59" s="18" t="s">
        <v>825</v>
      </c>
      <c r="D59" s="121"/>
      <c r="E59" s="121"/>
      <c r="F59" s="121"/>
      <c r="G59" s="121"/>
      <c r="H59" s="121"/>
      <c r="I59" s="121"/>
      <c r="J59" s="121"/>
      <c r="K59" s="121"/>
      <c r="L59" s="121"/>
      <c r="N59" s="172"/>
    </row>
    <row r="60" spans="2:14" ht="22.8" x14ac:dyDescent="0.3">
      <c r="B60" s="195" t="s">
        <v>148</v>
      </c>
      <c r="C60" s="196" t="s">
        <v>149</v>
      </c>
      <c r="D60" s="302"/>
      <c r="E60" s="302"/>
      <c r="F60" s="302"/>
      <c r="G60" s="302"/>
      <c r="H60" s="302"/>
      <c r="I60" s="302"/>
      <c r="J60" s="302"/>
      <c r="K60" s="302"/>
      <c r="L60" s="302"/>
      <c r="N60" s="307"/>
    </row>
    <row r="61" spans="2:14" s="60" customFormat="1" ht="23.25" customHeight="1" x14ac:dyDescent="0.3">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406</v>
      </c>
      <c r="C3" s="405" t="s">
        <v>844</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417</v>
      </c>
      <c r="C7" s="63" t="s">
        <v>794</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826</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827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828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829</v>
      </c>
      <c r="C11" s="65" t="s">
        <v>795</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4" t="s">
        <v>830</v>
      </c>
      <c r="C12" s="65" t="s">
        <v>973</v>
      </c>
      <c r="D12" s="121"/>
      <c r="E12" s="121"/>
      <c r="F12" s="121"/>
      <c r="G12" s="121"/>
      <c r="H12" s="121"/>
      <c r="I12" s="121"/>
      <c r="J12" s="121"/>
      <c r="K12" s="121"/>
      <c r="L12" s="121"/>
      <c r="M12" s="64"/>
      <c r="N12" s="172"/>
    </row>
    <row r="13" spans="2:14" ht="24" x14ac:dyDescent="0.3">
      <c r="B13" s="404" t="s">
        <v>831</v>
      </c>
      <c r="C13" s="65" t="s">
        <v>974</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4" t="s">
        <v>848</v>
      </c>
      <c r="C14" s="65" t="s">
        <v>796</v>
      </c>
      <c r="D14" s="121"/>
      <c r="E14" s="121"/>
      <c r="F14" s="121"/>
      <c r="G14" s="121"/>
      <c r="H14" s="121"/>
      <c r="I14" s="121"/>
      <c r="J14" s="121"/>
      <c r="K14" s="121"/>
      <c r="L14" s="121"/>
      <c r="M14" s="64"/>
      <c r="N14" s="414" t="s">
        <v>1004</v>
      </c>
    </row>
    <row r="15" spans="2:14" x14ac:dyDescent="0.3">
      <c r="B15" s="21" t="s">
        <v>832</v>
      </c>
      <c r="C15" s="65" t="s">
        <v>797</v>
      </c>
      <c r="D15" s="121"/>
      <c r="E15" s="121"/>
      <c r="F15" s="121"/>
      <c r="G15" s="121"/>
      <c r="H15" s="122"/>
      <c r="I15" s="122"/>
      <c r="J15" s="122"/>
      <c r="K15" s="122"/>
      <c r="L15" s="122"/>
      <c r="M15" s="64"/>
      <c r="N15" s="414" t="s">
        <v>1002</v>
      </c>
    </row>
    <row r="16" spans="2:14" x14ac:dyDescent="0.3">
      <c r="B16" s="21" t="s">
        <v>419</v>
      </c>
      <c r="C16" s="65" t="s">
        <v>798</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833</v>
      </c>
      <c r="C17" s="13" t="s">
        <v>799</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834</v>
      </c>
      <c r="C18" s="13" t="s">
        <v>800</v>
      </c>
      <c r="D18" s="121"/>
      <c r="E18" s="121"/>
      <c r="F18" s="121"/>
      <c r="G18" s="121"/>
      <c r="H18" s="287"/>
      <c r="I18" s="287"/>
      <c r="J18" s="287"/>
      <c r="K18" s="287"/>
      <c r="L18" s="287"/>
      <c r="N18" s="414" t="s">
        <v>1003</v>
      </c>
    </row>
    <row r="19" spans="2:14" x14ac:dyDescent="0.3">
      <c r="B19" s="21" t="s">
        <v>835</v>
      </c>
      <c r="C19" s="13" t="s">
        <v>801</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4" t="s">
        <v>837</v>
      </c>
      <c r="C20" s="13" t="s">
        <v>802</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4" t="s">
        <v>838</v>
      </c>
      <c r="C21" s="13" t="s">
        <v>803</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4" t="s">
        <v>839</v>
      </c>
      <c r="C22" s="13" t="s">
        <v>804</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4" t="s">
        <v>840</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4" t="s">
        <v>841</v>
      </c>
      <c r="C24" s="13" t="s">
        <v>836</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600</v>
      </c>
      <c r="C25" s="13" t="s">
        <v>805</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601</v>
      </c>
      <c r="C26" s="65" t="s">
        <v>806</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602</v>
      </c>
      <c r="C27" s="321" t="s">
        <v>807</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604</v>
      </c>
      <c r="C30" s="13" t="s">
        <v>409</v>
      </c>
      <c r="D30" s="533"/>
      <c r="E30" s="534"/>
      <c r="F30" s="534"/>
      <c r="G30" s="534"/>
      <c r="H30" s="534"/>
      <c r="I30" s="534"/>
      <c r="J30" s="534"/>
      <c r="K30" s="534"/>
      <c r="L30" s="535"/>
      <c r="N30" s="156" t="s">
        <v>410</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407</v>
      </c>
      <c r="C3" s="405" t="s">
        <v>847</v>
      </c>
      <c r="D3" s="202"/>
      <c r="E3" s="202"/>
      <c r="F3" s="202"/>
      <c r="G3" s="202"/>
      <c r="H3" s="202"/>
      <c r="I3" s="202"/>
      <c r="J3" s="202"/>
      <c r="K3" s="202"/>
      <c r="L3" s="202"/>
      <c r="M3" s="52"/>
      <c r="N3" s="96"/>
    </row>
    <row r="4" spans="1:14" x14ac:dyDescent="0.3">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1035</v>
      </c>
    </row>
    <row r="12" spans="1:14" ht="24" x14ac:dyDescent="0.3">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514</v>
      </c>
      <c r="C24" s="196" t="s">
        <v>185</v>
      </c>
      <c r="D24" s="254"/>
      <c r="E24" s="254"/>
      <c r="F24" s="254"/>
      <c r="G24" s="254"/>
      <c r="H24" s="254"/>
      <c r="I24" s="254"/>
      <c r="J24" s="254"/>
      <c r="K24" s="254"/>
      <c r="L24" s="254"/>
      <c r="N24" s="96"/>
    </row>
    <row r="25" spans="1:14" ht="24" x14ac:dyDescent="0.3">
      <c r="A25" s="11"/>
      <c r="B25" s="286" t="s">
        <v>556</v>
      </c>
      <c r="C25" s="18" t="s">
        <v>896</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557</v>
      </c>
      <c r="C26" s="18" t="s">
        <v>897</v>
      </c>
      <c r="D26" s="121"/>
      <c r="E26" s="287"/>
      <c r="F26" s="287"/>
      <c r="G26" s="287"/>
      <c r="H26" s="287"/>
      <c r="I26" s="287"/>
      <c r="J26" s="287"/>
      <c r="K26" s="287"/>
      <c r="L26" s="287"/>
      <c r="N26" s="172" t="s">
        <v>1000</v>
      </c>
    </row>
    <row r="27" spans="1:14" x14ac:dyDescent="0.3">
      <c r="A27" s="11"/>
      <c r="B27" s="286" t="s">
        <v>558</v>
      </c>
      <c r="C27" s="18" t="s">
        <v>898</v>
      </c>
      <c r="D27" s="124"/>
      <c r="E27" s="124"/>
      <c r="F27" s="124"/>
      <c r="G27" s="124"/>
      <c r="H27" s="124"/>
      <c r="I27" s="124"/>
      <c r="J27" s="124"/>
      <c r="K27" s="124"/>
      <c r="L27" s="124"/>
      <c r="N27" s="172" t="s">
        <v>1036</v>
      </c>
    </row>
    <row r="28" spans="1:14" x14ac:dyDescent="0.3">
      <c r="A28" s="11"/>
      <c r="B28" s="286" t="s">
        <v>559</v>
      </c>
      <c r="C28" s="18" t="s">
        <v>900</v>
      </c>
      <c r="D28" s="121"/>
      <c r="E28" s="121"/>
      <c r="F28" s="121"/>
      <c r="G28" s="121"/>
      <c r="H28" s="121"/>
      <c r="I28" s="121"/>
      <c r="J28" s="121"/>
      <c r="K28" s="121"/>
      <c r="L28" s="121"/>
      <c r="N28" s="172" t="s">
        <v>1037</v>
      </c>
    </row>
    <row r="29" spans="1:14" x14ac:dyDescent="0.3">
      <c r="A29" s="11"/>
      <c r="B29" s="286" t="s">
        <v>560</v>
      </c>
      <c r="C29" s="18" t="s">
        <v>192</v>
      </c>
      <c r="D29" s="121"/>
      <c r="E29" s="287"/>
      <c r="F29" s="287"/>
      <c r="G29" s="287"/>
      <c r="H29" s="287"/>
      <c r="I29" s="287"/>
      <c r="J29" s="287"/>
      <c r="K29" s="287"/>
      <c r="L29" s="287"/>
      <c r="N29" s="172" t="s">
        <v>591</v>
      </c>
    </row>
    <row r="30" spans="1:14" ht="24" x14ac:dyDescent="0.3">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3">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x14ac:dyDescent="0.3">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515</v>
      </c>
      <c r="C33" s="196" t="s">
        <v>196</v>
      </c>
      <c r="D33" s="254"/>
      <c r="E33" s="254"/>
      <c r="F33" s="254"/>
      <c r="G33" s="254"/>
      <c r="H33" s="254"/>
      <c r="I33" s="254"/>
      <c r="J33" s="254"/>
      <c r="K33" s="254"/>
      <c r="L33" s="254"/>
      <c r="N33" s="96"/>
    </row>
    <row r="34" spans="1:14" x14ac:dyDescent="0.3">
      <c r="A34" s="11"/>
      <c r="B34" s="286" t="s">
        <v>533</v>
      </c>
      <c r="C34" s="306" t="s">
        <v>908</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522</v>
      </c>
      <c r="C35" s="306" t="s">
        <v>909</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921</v>
      </c>
      <c r="C36" s="306" t="s">
        <v>920</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922</v>
      </c>
      <c r="C37" s="306" t="s">
        <v>910</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923</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924</v>
      </c>
      <c r="C39" s="18" t="s">
        <v>976</v>
      </c>
      <c r="D39" s="121"/>
      <c r="E39" s="121"/>
      <c r="F39" s="121"/>
      <c r="G39" s="121"/>
      <c r="H39" s="121"/>
      <c r="I39" s="121"/>
      <c r="J39" s="121"/>
      <c r="K39" s="121"/>
      <c r="L39" s="121"/>
      <c r="N39" s="96"/>
    </row>
    <row r="40" spans="1:14" ht="24" x14ac:dyDescent="0.3">
      <c r="A40" s="11"/>
      <c r="B40" s="286" t="s">
        <v>925</v>
      </c>
      <c r="C40" s="18" t="s">
        <v>975</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1001</v>
      </c>
    </row>
    <row r="41" spans="1:14" ht="24" x14ac:dyDescent="0.3">
      <c r="A41" s="11"/>
      <c r="B41" s="286" t="s">
        <v>926</v>
      </c>
      <c r="C41" s="18" t="s">
        <v>912</v>
      </c>
      <c r="D41" s="124"/>
      <c r="E41" s="124"/>
      <c r="F41" s="123"/>
      <c r="G41" s="123"/>
      <c r="H41" s="123"/>
      <c r="I41" s="123"/>
      <c r="J41" s="123"/>
      <c r="K41" s="123"/>
      <c r="L41" s="123"/>
      <c r="N41" s="172" t="s">
        <v>591</v>
      </c>
    </row>
    <row r="42" spans="1:14" x14ac:dyDescent="0.3">
      <c r="A42" s="11"/>
      <c r="B42" s="286" t="s">
        <v>927</v>
      </c>
      <c r="C42" s="18" t="s">
        <v>934</v>
      </c>
      <c r="D42" s="121"/>
      <c r="E42" s="121"/>
      <c r="F42" s="121"/>
      <c r="G42" s="121"/>
      <c r="H42" s="121"/>
      <c r="I42" s="121"/>
      <c r="J42" s="121"/>
      <c r="K42" s="121"/>
      <c r="L42" s="121"/>
      <c r="N42" s="172"/>
    </row>
    <row r="43" spans="1:14" x14ac:dyDescent="0.3">
      <c r="A43" s="11"/>
      <c r="B43" s="286" t="s">
        <v>928</v>
      </c>
      <c r="C43" s="18" t="s">
        <v>211</v>
      </c>
      <c r="D43" s="121"/>
      <c r="E43" s="121"/>
      <c r="F43" s="121"/>
      <c r="G43" s="121"/>
      <c r="H43" s="121"/>
      <c r="I43" s="121"/>
      <c r="J43" s="121"/>
      <c r="K43" s="121"/>
      <c r="L43" s="121"/>
      <c r="N43" s="172" t="s">
        <v>591</v>
      </c>
    </row>
    <row r="44" spans="1:14" x14ac:dyDescent="0.3">
      <c r="A44" s="11"/>
      <c r="B44" s="286" t="s">
        <v>929</v>
      </c>
      <c r="C44" s="18" t="s">
        <v>212</v>
      </c>
      <c r="D44" s="124"/>
      <c r="E44" s="124"/>
      <c r="F44" s="124"/>
      <c r="G44" s="124"/>
      <c r="H44" s="124"/>
      <c r="I44" s="124"/>
      <c r="J44" s="124"/>
      <c r="K44" s="124"/>
      <c r="L44" s="124"/>
      <c r="N44" s="172" t="s">
        <v>591</v>
      </c>
    </row>
    <row r="45" spans="1:14" x14ac:dyDescent="0.3">
      <c r="A45" s="11"/>
      <c r="B45" s="293" t="s">
        <v>1007</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516</v>
      </c>
      <c r="C46" s="18" t="s">
        <v>216</v>
      </c>
      <c r="D46" s="121"/>
      <c r="E46" s="123"/>
      <c r="F46" s="123"/>
      <c r="G46" s="123"/>
      <c r="H46" s="123"/>
      <c r="I46" s="123"/>
      <c r="J46" s="123"/>
      <c r="K46" s="123"/>
      <c r="L46" s="123"/>
      <c r="N46" s="172" t="s">
        <v>591</v>
      </c>
    </row>
    <row r="47" spans="1:14" x14ac:dyDescent="0.3">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37" t="s">
        <v>729</v>
      </c>
      <c r="C9" s="537"/>
      <c r="D9" s="537"/>
      <c r="E9" s="537"/>
      <c r="F9" s="537"/>
      <c r="G9" s="537"/>
      <c r="H9" s="537"/>
      <c r="I9" s="537"/>
      <c r="J9" s="537"/>
      <c r="K9" s="537"/>
      <c r="L9" s="537"/>
      <c r="N9" s="312"/>
    </row>
    <row r="10" spans="1:15" ht="137.69999999999999" customHeight="1" x14ac:dyDescent="0.3">
      <c r="B10" s="536" t="s">
        <v>724</v>
      </c>
      <c r="C10" s="536"/>
      <c r="D10" s="536"/>
      <c r="E10" s="536"/>
      <c r="F10" s="536"/>
      <c r="G10" s="536"/>
      <c r="H10" s="536"/>
      <c r="I10" s="536"/>
      <c r="J10" s="536"/>
      <c r="K10" s="536"/>
      <c r="L10" s="536"/>
      <c r="N10" s="312"/>
    </row>
    <row r="11" spans="1:15" ht="50.7" customHeight="1" x14ac:dyDescent="0.3">
      <c r="B11" s="536" t="s">
        <v>725</v>
      </c>
      <c r="C11" s="536"/>
      <c r="D11" s="536"/>
      <c r="E11" s="536"/>
      <c r="F11" s="536"/>
      <c r="G11" s="536"/>
      <c r="H11" s="536"/>
      <c r="I11" s="536"/>
      <c r="J11" s="536"/>
      <c r="K11" s="536"/>
      <c r="L11" s="536"/>
      <c r="N11" s="312"/>
    </row>
    <row r="12" spans="1:15" ht="76.349999999999994" customHeight="1" x14ac:dyDescent="0.3">
      <c r="B12" s="536" t="s">
        <v>726</v>
      </c>
      <c r="C12" s="536"/>
      <c r="D12" s="536"/>
      <c r="E12" s="536"/>
      <c r="F12" s="536"/>
      <c r="G12" s="536"/>
      <c r="H12" s="536"/>
      <c r="I12" s="536"/>
      <c r="J12" s="536"/>
      <c r="K12" s="536"/>
      <c r="L12" s="536"/>
      <c r="N12" s="312"/>
    </row>
    <row r="13" spans="1:15" ht="76.349999999999994" customHeight="1" x14ac:dyDescent="0.3">
      <c r="B13" s="536" t="s">
        <v>727</v>
      </c>
      <c r="C13" s="536"/>
      <c r="D13" s="536"/>
      <c r="E13" s="536"/>
      <c r="F13" s="536"/>
      <c r="G13" s="536"/>
      <c r="H13" s="536"/>
      <c r="I13" s="536"/>
      <c r="J13" s="536"/>
      <c r="K13" s="536"/>
      <c r="L13" s="536"/>
      <c r="N13" s="312"/>
    </row>
    <row r="14" spans="1:15" ht="53.7" customHeight="1" x14ac:dyDescent="0.3">
      <c r="B14" s="536" t="s">
        <v>728</v>
      </c>
      <c r="C14" s="536"/>
      <c r="D14" s="536"/>
      <c r="E14" s="536"/>
      <c r="F14" s="536"/>
      <c r="G14" s="536"/>
      <c r="H14" s="536"/>
      <c r="I14" s="536"/>
      <c r="J14" s="536"/>
      <c r="K14" s="536"/>
      <c r="L14" s="536"/>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Alytaus rajono VVG</cp:lastModifiedBy>
  <cp:lastPrinted>2024-03-13T08:19:54Z</cp:lastPrinted>
  <dcterms:created xsi:type="dcterms:W3CDTF">2023-12-06T11:26:15Z</dcterms:created>
  <dcterms:modified xsi:type="dcterms:W3CDTF">2024-08-07T15:46:16Z</dcterms:modified>
</cp:coreProperties>
</file>